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8580" activeTab="1"/>
  </bookViews>
  <sheets>
    <sheet name="Umsatz_JR" sheetId="1" r:id="rId1"/>
    <sheet name="Deklarationen" sheetId="2" r:id="rId2"/>
  </sheets>
  <definedNames>
    <definedName name="_xlfn.AGGREGATE" hidden="1">#NAME?</definedName>
    <definedName name="_xlnm.Print_Area" localSheetId="1">'Deklarationen'!$A$1:$U$44</definedName>
  </definedNames>
  <calcPr fullCalcOnLoad="1"/>
</workbook>
</file>

<file path=xl/sharedStrings.xml><?xml version="1.0" encoding="utf-8"?>
<sst xmlns="http://schemas.openxmlformats.org/spreadsheetml/2006/main" count="109" uniqueCount="94">
  <si>
    <t xml:space="preserve">Umsatz </t>
  </si>
  <si>
    <t>Total</t>
  </si>
  <si>
    <t>1. Quartal</t>
  </si>
  <si>
    <t>2. Quartal</t>
  </si>
  <si>
    <t>3. Quartal</t>
  </si>
  <si>
    <t>Differenz</t>
  </si>
  <si>
    <t>4. Quartal</t>
  </si>
  <si>
    <t>MWST-Abrechnungen</t>
  </si>
  <si>
    <t>Ende GJ</t>
  </si>
  <si>
    <t>Anfang GJ</t>
  </si>
  <si>
    <t>Umsatz gemäss Jahresrechnung</t>
  </si>
  <si>
    <t>Veräusserung von Sachanlagen</t>
  </si>
  <si>
    <t>Privatanteile</t>
  </si>
  <si>
    <t>Ziffer</t>
  </si>
  <si>
    <t>200</t>
  </si>
  <si>
    <t>220</t>
  </si>
  <si>
    <t>Leistungen im Ausland</t>
  </si>
  <si>
    <t>Nicht steuerbare Leist. (Art. 21)</t>
  </si>
  <si>
    <t>221</t>
  </si>
  <si>
    <t>230</t>
  </si>
  <si>
    <t>Entgeltsminderungen</t>
  </si>
  <si>
    <t>235</t>
  </si>
  <si>
    <t>Diverses</t>
  </si>
  <si>
    <t>280</t>
  </si>
  <si>
    <t>Steuerbarer Gesamtumsatz</t>
  </si>
  <si>
    <t>299</t>
  </si>
  <si>
    <t>Umsatz steuerbar Beherbergung</t>
  </si>
  <si>
    <t>341</t>
  </si>
  <si>
    <t>Bezugssteuer</t>
  </si>
  <si>
    <t>381</t>
  </si>
  <si>
    <t>Umsatz steuerbar normal</t>
  </si>
  <si>
    <t>Umsatz steuerbar reduziert</t>
  </si>
  <si>
    <t>Bezugssteuer (Basis)</t>
  </si>
  <si>
    <t>Total geschuldete Steuer</t>
  </si>
  <si>
    <t>399</t>
  </si>
  <si>
    <t>Eingereichte Deklaration</t>
  </si>
  <si>
    <t>Total Vorsteuer</t>
  </si>
  <si>
    <t>Spenden, Dividenden, Schadenseratz (andere Mittelflüsse)</t>
  </si>
  <si>
    <t>910</t>
  </si>
  <si>
    <t>Subventionen, Kurtaxen, u.Ä.</t>
  </si>
  <si>
    <t>900</t>
  </si>
  <si>
    <t>a.o. Ertrag</t>
  </si>
  <si>
    <t>8000</t>
  </si>
  <si>
    <t>400</t>
  </si>
  <si>
    <t>405</t>
  </si>
  <si>
    <t>Diff.</t>
  </si>
  <si>
    <t>Total Entgelt (steuerbar, Ziffer 200)</t>
  </si>
  <si>
    <t>Umsatz gemäss Verprobung</t>
  </si>
  <si>
    <t>Abweichungen</t>
  </si>
  <si>
    <t>Differenz nicht erklärbar</t>
  </si>
  <si>
    <t>Konto</t>
  </si>
  <si>
    <t></t>
  </si>
  <si>
    <t>deklariert</t>
  </si>
  <si>
    <t>errechnet</t>
  </si>
  <si>
    <t>Umsatzsteuer normal</t>
  </si>
  <si>
    <t>Umsatzsteuer reduziert</t>
  </si>
  <si>
    <t>Umsatzsteuer Beherbergung</t>
  </si>
  <si>
    <t>Finali-sierung</t>
  </si>
  <si>
    <t>Jahres-
verprobung</t>
  </si>
  <si>
    <t>(Buha)</t>
  </si>
  <si>
    <r>
      <t>v.d. Steuer befreite Leist.</t>
    </r>
    <r>
      <rPr>
        <sz val="7"/>
        <rFont val="Arial Narrow"/>
        <family val="2"/>
      </rPr>
      <t xml:space="preserve"> (Art. 23) (v.a.Export)</t>
    </r>
  </si>
  <si>
    <t>+/-</t>
  </si>
  <si>
    <t>Differenz
Verprobung
zu Deklar.</t>
  </si>
  <si>
    <t>Sollte immer 0 sein!</t>
  </si>
  <si>
    <t>vereinnahmt</t>
  </si>
  <si>
    <t>vereinnahmtes Entgelt</t>
  </si>
  <si>
    <t>1100</t>
  </si>
  <si>
    <t>Debitoren</t>
  </si>
  <si>
    <t>Umsatz steuerbar normal (bis 31.12.17)</t>
  </si>
  <si>
    <t>Bezugssteuer (bis 31.12.17)</t>
  </si>
  <si>
    <t>Umsatz steuerbar Beherbergung (-31.12.17)</t>
  </si>
  <si>
    <t>Umsatzsteuer normal (bis 31.12.17)</t>
  </si>
  <si>
    <t>Umsatz steuerbar reduziert (bis 31.12.17)</t>
  </si>
  <si>
    <t>Umsatzsteuer reduziert (bis 31.12.17)</t>
  </si>
  <si>
    <t>Bezugssteuer (Basis) (bis 31.12.17)</t>
  </si>
  <si>
    <t>302</t>
  </si>
  <si>
    <t>301</t>
  </si>
  <si>
    <t>312</t>
  </si>
  <si>
    <t>311</t>
  </si>
  <si>
    <t>342</t>
  </si>
  <si>
    <t>382</t>
  </si>
  <si>
    <t>Vorsteuer Material- und Dienstl.aufwand</t>
  </si>
  <si>
    <t>Vorsteuer Invest. + Betriebsaufw.</t>
  </si>
  <si>
    <t>Einlageentsteuerung</t>
  </si>
  <si>
    <t>410</t>
  </si>
  <si>
    <t>Vorsteuerkorrektur: gemischte Verwend.</t>
  </si>
  <si>
    <t>415</t>
  </si>
  <si>
    <t>420</t>
  </si>
  <si>
    <t>Vorsteuerkürzung: Nicht-Entgelte</t>
  </si>
  <si>
    <t>Umsatzsteuer Beherberg. (-31.12.17)</t>
  </si>
  <si>
    <t>Jahreskontrolle 2019 MWST-Abrechnung</t>
  </si>
  <si>
    <t>Muster GmbH</t>
  </si>
  <si>
    <t>Bauma</t>
  </si>
  <si>
    <t>Bauma, 27.8.2019/rk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</si>
</sst>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"/>
  </numFmts>
  <fonts count="7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color indexed="9"/>
      <name val="Segoe UI"/>
      <family val="2"/>
    </font>
    <font>
      <sz val="10"/>
      <name val="Segoe UI"/>
      <family val="2"/>
    </font>
    <font>
      <b/>
      <sz val="16"/>
      <name val="Segoe UI"/>
      <family val="2"/>
    </font>
    <font>
      <b/>
      <i/>
      <sz val="16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b/>
      <u val="single"/>
      <sz val="9"/>
      <name val="Segoe UI"/>
      <family val="2"/>
    </font>
    <font>
      <b/>
      <sz val="9"/>
      <name val="Segoe UI"/>
      <family val="2"/>
    </font>
    <font>
      <sz val="9"/>
      <name val="Arial"/>
      <family val="2"/>
    </font>
    <font>
      <sz val="16"/>
      <name val="Segoe UI"/>
      <family val="2"/>
    </font>
    <font>
      <b/>
      <sz val="9"/>
      <name val="Wingdings"/>
      <family val="0"/>
    </font>
    <font>
      <sz val="13"/>
      <name val="Wingdings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name val="Wingdings"/>
      <family val="0"/>
    </font>
    <font>
      <b/>
      <sz val="15"/>
      <name val="Arial"/>
      <family val="2"/>
    </font>
    <font>
      <sz val="15"/>
      <name val="Arial"/>
      <family val="2"/>
    </font>
    <font>
      <b/>
      <sz val="9"/>
      <color indexed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60"/>
      <name val="Segoe UI"/>
      <family val="2"/>
    </font>
    <font>
      <sz val="7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C00000"/>
      <name val="Segoe UI"/>
      <family val="2"/>
    </font>
    <font>
      <sz val="7"/>
      <color rgb="FFC00000"/>
      <name val="Arial Narrow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theme="0" tint="-0.3499799966812134"/>
        <bgColor theme="0"/>
      </patternFill>
    </fill>
    <fill>
      <patternFill patternType="lightUp">
        <bgColor theme="0" tint="-0.14993000030517578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1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>
        <color theme="0"/>
      </bottom>
    </border>
    <border>
      <left>
        <color indexed="63"/>
      </left>
      <right style="medium"/>
      <top style="hair"/>
      <bottom style="medium">
        <color theme="0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medium">
        <color theme="0"/>
      </top>
      <bottom>
        <color indexed="63"/>
      </bottom>
    </border>
    <border>
      <left>
        <color indexed="63"/>
      </left>
      <right style="medium"/>
      <top style="medium">
        <color theme="0"/>
      </top>
      <bottom>
        <color indexed="63"/>
      </bottom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>
        <color theme="0"/>
      </bottom>
    </border>
    <border>
      <left style="medium"/>
      <right style="thin"/>
      <top style="thin">
        <color theme="0"/>
      </top>
      <bottom style="thin">
        <color theme="0"/>
      </bottom>
    </border>
    <border>
      <left style="medium"/>
      <right style="thin"/>
      <top style="thin">
        <color theme="0"/>
      </top>
      <bottom style="thin"/>
    </border>
    <border>
      <left style="medium"/>
      <right style="thin"/>
      <top style="thin">
        <color theme="0"/>
      </top>
      <bottom>
        <color indexed="63"/>
      </bottom>
    </border>
    <border>
      <left style="medium"/>
      <right style="thin"/>
      <top style="medium"/>
      <bottom style="thin">
        <color theme="0"/>
      </bottom>
    </border>
    <border>
      <left style="hair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medium"/>
      <top style="thin">
        <color theme="0"/>
      </top>
      <bottom style="thin">
        <color theme="0"/>
      </bottom>
    </border>
    <border>
      <left style="hair"/>
      <right>
        <color indexed="63"/>
      </right>
      <top style="thin">
        <color theme="0"/>
      </top>
      <bottom style="thin"/>
    </border>
    <border>
      <left>
        <color indexed="63"/>
      </left>
      <right style="medium"/>
      <top style="thin">
        <color theme="0"/>
      </top>
      <bottom style="thin"/>
    </border>
    <border>
      <left style="hair"/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/>
    </border>
  </borders>
  <cellStyleXfs count="64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236">
    <xf numFmtId="49" fontId="0" fillId="0" borderId="0" xfId="0" applyAlignment="1">
      <alignment/>
    </xf>
    <xf numFmtId="49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49" fontId="4" fillId="0" borderId="0" xfId="0" applyFont="1" applyBorder="1" applyAlignment="1">
      <alignment/>
    </xf>
    <xf numFmtId="14" fontId="0" fillId="0" borderId="0" xfId="53" applyNumberFormat="1" applyFont="1" applyBorder="1" applyProtection="1">
      <alignment/>
      <protection hidden="1"/>
    </xf>
    <xf numFmtId="39" fontId="0" fillId="0" borderId="0" xfId="53" applyNumberFormat="1" applyFont="1" applyBorder="1" applyProtection="1">
      <alignment/>
      <protection hidden="1"/>
    </xf>
    <xf numFmtId="4" fontId="0" fillId="0" borderId="0" xfId="53" applyNumberFormat="1" applyBorder="1" applyProtection="1">
      <alignment/>
      <protection hidden="1"/>
    </xf>
    <xf numFmtId="49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9" fontId="0" fillId="0" borderId="0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9" fontId="5" fillId="34" borderId="0" xfId="0" applyFont="1" applyFill="1" applyAlignment="1">
      <alignment/>
    </xf>
    <xf numFmtId="49" fontId="5" fillId="34" borderId="0" xfId="0" applyFont="1" applyFill="1" applyAlignment="1">
      <alignment horizontal="right"/>
    </xf>
    <xf numFmtId="49" fontId="6" fillId="0" borderId="0" xfId="0" applyFont="1" applyAlignment="1">
      <alignment/>
    </xf>
    <xf numFmtId="49" fontId="7" fillId="0" borderId="0" xfId="0" applyFont="1" applyAlignment="1">
      <alignment/>
    </xf>
    <xf numFmtId="49" fontId="8" fillId="0" borderId="0" xfId="0" applyFont="1" applyAlignment="1">
      <alignment/>
    </xf>
    <xf numFmtId="49" fontId="9" fillId="0" borderId="0" xfId="0" applyFont="1" applyFill="1" applyBorder="1" applyAlignment="1">
      <alignment horizontal="right"/>
    </xf>
    <xf numFmtId="49" fontId="10" fillId="0" borderId="11" xfId="0" applyFont="1" applyBorder="1" applyAlignment="1">
      <alignment/>
    </xf>
    <xf numFmtId="49" fontId="11" fillId="0" borderId="11" xfId="0" applyFont="1" applyBorder="1" applyAlignment="1">
      <alignment/>
    </xf>
    <xf numFmtId="49" fontId="10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49" fontId="12" fillId="0" borderId="11" xfId="0" applyFont="1" applyBorder="1" applyAlignment="1">
      <alignment/>
    </xf>
    <xf numFmtId="49" fontId="10" fillId="0" borderId="11" xfId="0" applyFont="1" applyBorder="1" applyAlignment="1">
      <alignment horizontal="left"/>
    </xf>
    <xf numFmtId="4" fontId="12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9" fontId="12" fillId="0" borderId="12" xfId="0" applyFont="1" applyBorder="1" applyAlignment="1">
      <alignment/>
    </xf>
    <xf numFmtId="49" fontId="12" fillId="0" borderId="12" xfId="0" applyFont="1" applyBorder="1" applyAlignment="1">
      <alignment horizontal="left"/>
    </xf>
    <xf numFmtId="49" fontId="12" fillId="0" borderId="13" xfId="0" applyFont="1" applyBorder="1" applyAlignment="1">
      <alignment/>
    </xf>
    <xf numFmtId="4" fontId="12" fillId="33" borderId="14" xfId="0" applyNumberFormat="1" applyFont="1" applyFill="1" applyBorder="1" applyAlignment="1">
      <alignment/>
    </xf>
    <xf numFmtId="49" fontId="12" fillId="0" borderId="11" xfId="0" applyFont="1" applyBorder="1" applyAlignment="1">
      <alignment horizontal="left"/>
    </xf>
    <xf numFmtId="49" fontId="12" fillId="0" borderId="0" xfId="0" applyFont="1" applyBorder="1" applyAlignment="1">
      <alignment/>
    </xf>
    <xf numFmtId="39" fontId="10" fillId="0" borderId="11" xfId="53" applyNumberFormat="1" applyFont="1" applyBorder="1" applyProtection="1">
      <alignment/>
      <protection hidden="1"/>
    </xf>
    <xf numFmtId="49" fontId="10" fillId="0" borderId="11" xfId="53" applyNumberFormat="1" applyFont="1" applyBorder="1" applyAlignment="1" applyProtection="1">
      <alignment horizontal="left"/>
      <protection hidden="1"/>
    </xf>
    <xf numFmtId="14" fontId="10" fillId="0" borderId="15" xfId="53" applyNumberFormat="1" applyFont="1" applyBorder="1" applyProtection="1">
      <alignment/>
      <protection hidden="1"/>
    </xf>
    <xf numFmtId="39" fontId="10" fillId="0" borderId="15" xfId="53" applyNumberFormat="1" applyFont="1" applyBorder="1" applyProtection="1">
      <alignment/>
      <protection hidden="1"/>
    </xf>
    <xf numFmtId="39" fontId="10" fillId="0" borderId="16" xfId="53" applyNumberFormat="1" applyFont="1" applyBorder="1" applyProtection="1">
      <alignment/>
      <protection hidden="1"/>
    </xf>
    <xf numFmtId="14" fontId="10" fillId="0" borderId="0" xfId="53" applyNumberFormat="1" applyFont="1" applyBorder="1" applyProtection="1">
      <alignment/>
      <protection hidden="1"/>
    </xf>
    <xf numFmtId="39" fontId="10" fillId="0" borderId="0" xfId="53" applyNumberFormat="1" applyFont="1" applyBorder="1" applyProtection="1">
      <alignment/>
      <protection hidden="1"/>
    </xf>
    <xf numFmtId="49" fontId="10" fillId="0" borderId="0" xfId="0" applyFont="1" applyAlignment="1">
      <alignment horizontal="left"/>
    </xf>
    <xf numFmtId="49" fontId="14" fillId="0" borderId="0" xfId="0" applyFont="1" applyAlignment="1">
      <alignment/>
    </xf>
    <xf numFmtId="49" fontId="12" fillId="35" borderId="11" xfId="0" applyFont="1" applyFill="1" applyBorder="1" applyAlignment="1">
      <alignment/>
    </xf>
    <xf numFmtId="49" fontId="12" fillId="35" borderId="11" xfId="0" applyFont="1" applyFill="1" applyBorder="1" applyAlignment="1">
      <alignment horizontal="left"/>
    </xf>
    <xf numFmtId="49" fontId="12" fillId="35" borderId="0" xfId="0" applyFont="1" applyFill="1" applyBorder="1" applyAlignment="1">
      <alignment/>
    </xf>
    <xf numFmtId="4" fontId="12" fillId="35" borderId="14" xfId="0" applyNumberFormat="1" applyFont="1" applyFill="1" applyBorder="1" applyAlignment="1">
      <alignment/>
    </xf>
    <xf numFmtId="49" fontId="3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10" fillId="0" borderId="15" xfId="0" applyFont="1" applyBorder="1" applyAlignment="1">
      <alignment/>
    </xf>
    <xf numFmtId="49" fontId="15" fillId="35" borderId="11" xfId="0" applyFont="1" applyFill="1" applyBorder="1" applyAlignment="1">
      <alignment/>
    </xf>
    <xf numFmtId="49" fontId="69" fillId="0" borderId="0" xfId="0" applyFont="1" applyAlignment="1">
      <alignment horizontal="left" indent="1"/>
    </xf>
    <xf numFmtId="49" fontId="1" fillId="36" borderId="17" xfId="0" applyFont="1" applyFill="1" applyBorder="1" applyAlignment="1">
      <alignment/>
    </xf>
    <xf numFmtId="14" fontId="1" fillId="36" borderId="17" xfId="53" applyNumberFormat="1" applyFont="1" applyFill="1" applyBorder="1" applyProtection="1">
      <alignment/>
      <protection hidden="1"/>
    </xf>
    <xf numFmtId="39" fontId="1" fillId="36" borderId="17" xfId="53" applyNumberFormat="1" applyFont="1" applyFill="1" applyBorder="1" applyProtection="1">
      <alignment/>
      <protection hidden="1"/>
    </xf>
    <xf numFmtId="4" fontId="1" fillId="36" borderId="18" xfId="0" applyNumberFormat="1" applyFont="1" applyFill="1" applyBorder="1" applyAlignment="1">
      <alignment/>
    </xf>
    <xf numFmtId="49" fontId="16" fillId="35" borderId="11" xfId="0" applyFont="1" applyFill="1" applyBorder="1" applyAlignment="1">
      <alignment horizontal="right" indent="1"/>
    </xf>
    <xf numFmtId="49" fontId="0" fillId="0" borderId="0" xfId="0" applyFont="1" applyAlignment="1">
      <alignment vertical="center"/>
    </xf>
    <xf numFmtId="49" fontId="13" fillId="0" borderId="0" xfId="0" applyFont="1" applyAlignment="1">
      <alignment vertical="center"/>
    </xf>
    <xf numFmtId="4" fontId="17" fillId="0" borderId="19" xfId="0" applyNumberFormat="1" applyFont="1" applyBorder="1" applyAlignment="1">
      <alignment horizontal="centerContinuous" vertical="center"/>
    </xf>
    <xf numFmtId="4" fontId="17" fillId="0" borderId="11" xfId="0" applyNumberFormat="1" applyFont="1" applyBorder="1" applyAlignment="1">
      <alignment horizontal="centerContinuous" vertical="center"/>
    </xf>
    <xf numFmtId="4" fontId="17" fillId="0" borderId="20" xfId="0" applyNumberFormat="1" applyFont="1" applyBorder="1" applyAlignment="1">
      <alignment horizontal="centerContinuous" vertical="center"/>
    </xf>
    <xf numFmtId="4" fontId="17" fillId="0" borderId="21" xfId="0" applyNumberFormat="1" applyFont="1" applyBorder="1" applyAlignment="1">
      <alignment horizontal="centerContinuous" vertical="center"/>
    </xf>
    <xf numFmtId="4" fontId="18" fillId="0" borderId="22" xfId="0" applyNumberFormat="1" applyFont="1" applyBorder="1" applyAlignment="1">
      <alignment horizontal="center" vertical="center"/>
    </xf>
    <xf numFmtId="4" fontId="18" fillId="0" borderId="23" xfId="0" applyNumberFormat="1" applyFont="1" applyBorder="1" applyAlignment="1">
      <alignment horizontal="center" vertical="center"/>
    </xf>
    <xf numFmtId="4" fontId="18" fillId="0" borderId="24" xfId="0" applyNumberFormat="1" applyFont="1" applyBorder="1" applyAlignment="1">
      <alignment horizontal="center" vertical="center"/>
    </xf>
    <xf numFmtId="4" fontId="18" fillId="0" borderId="25" xfId="0" applyNumberFormat="1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4" fontId="18" fillId="37" borderId="27" xfId="0" applyNumberFormat="1" applyFont="1" applyFill="1" applyBorder="1" applyAlignment="1">
      <alignment horizontal="right" vertical="center"/>
    </xf>
    <xf numFmtId="49" fontId="13" fillId="0" borderId="0" xfId="0" applyFont="1" applyAlignment="1">
      <alignment/>
    </xf>
    <xf numFmtId="49" fontId="19" fillId="0" borderId="0" xfId="0" applyFont="1" applyAlignment="1">
      <alignment/>
    </xf>
    <xf numFmtId="49" fontId="19" fillId="0" borderId="0" xfId="0" applyFont="1" applyFill="1" applyAlignment="1">
      <alignment/>
    </xf>
    <xf numFmtId="4" fontId="20" fillId="38" borderId="28" xfId="0" applyNumberFormat="1" applyFont="1" applyFill="1" applyBorder="1" applyAlignment="1">
      <alignment/>
    </xf>
    <xf numFmtId="4" fontId="20" fillId="38" borderId="29" xfId="0" applyNumberFormat="1" applyFont="1" applyFill="1" applyBorder="1" applyAlignment="1">
      <alignment/>
    </xf>
    <xf numFmtId="4" fontId="20" fillId="38" borderId="30" xfId="0" applyNumberFormat="1" applyFont="1" applyFill="1" applyBorder="1" applyAlignment="1">
      <alignment/>
    </xf>
    <xf numFmtId="4" fontId="20" fillId="38" borderId="31" xfId="0" applyNumberFormat="1" applyFont="1" applyFill="1" applyBorder="1" applyAlignment="1">
      <alignment/>
    </xf>
    <xf numFmtId="4" fontId="21" fillId="39" borderId="32" xfId="0" applyNumberFormat="1" applyFont="1" applyFill="1" applyBorder="1" applyAlignment="1">
      <alignment/>
    </xf>
    <xf numFmtId="4" fontId="21" fillId="39" borderId="33" xfId="0" applyNumberFormat="1" applyFont="1" applyFill="1" applyBorder="1" applyAlignment="1">
      <alignment/>
    </xf>
    <xf numFmtId="4" fontId="22" fillId="0" borderId="34" xfId="0" applyNumberFormat="1" applyFont="1" applyFill="1" applyBorder="1" applyAlignment="1">
      <alignment/>
    </xf>
    <xf numFmtId="4" fontId="22" fillId="0" borderId="35" xfId="0" applyNumberFormat="1" applyFont="1" applyFill="1" applyBorder="1" applyAlignment="1">
      <alignment/>
    </xf>
    <xf numFmtId="4" fontId="21" fillId="0" borderId="34" xfId="0" applyNumberFormat="1" applyFont="1" applyFill="1" applyBorder="1" applyAlignment="1">
      <alignment/>
    </xf>
    <xf numFmtId="4" fontId="21" fillId="0" borderId="12" xfId="0" applyNumberFormat="1" applyFont="1" applyFill="1" applyBorder="1" applyAlignment="1">
      <alignment/>
    </xf>
    <xf numFmtId="4" fontId="21" fillId="0" borderId="21" xfId="0" applyNumberFormat="1" applyFont="1" applyFill="1" applyBorder="1" applyAlignment="1">
      <alignment/>
    </xf>
    <xf numFmtId="3" fontId="20" fillId="0" borderId="36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22" fillId="40" borderId="32" xfId="0" applyNumberFormat="1" applyFont="1" applyFill="1" applyBorder="1" applyAlignment="1">
      <alignment/>
    </xf>
    <xf numFmtId="3" fontId="22" fillId="40" borderId="33" xfId="0" applyNumberFormat="1" applyFont="1" applyFill="1" applyBorder="1" applyAlignment="1">
      <alignment/>
    </xf>
    <xf numFmtId="49" fontId="23" fillId="0" borderId="37" xfId="0" applyFont="1" applyBorder="1" applyAlignment="1">
      <alignment/>
    </xf>
    <xf numFmtId="49" fontId="17" fillId="0" borderId="38" xfId="0" applyFont="1" applyBorder="1" applyAlignment="1">
      <alignment vertical="center"/>
    </xf>
    <xf numFmtId="49" fontId="17" fillId="0" borderId="39" xfId="0" applyFont="1" applyBorder="1" applyAlignment="1">
      <alignment vertical="center"/>
    </xf>
    <xf numFmtId="49" fontId="18" fillId="0" borderId="40" xfId="0" applyFont="1" applyBorder="1" applyAlignment="1">
      <alignment vertical="center"/>
    </xf>
    <xf numFmtId="49" fontId="18" fillId="0" borderId="0" xfId="0" applyFont="1" applyBorder="1" applyAlignment="1">
      <alignment vertical="center"/>
    </xf>
    <xf numFmtId="49" fontId="18" fillId="0" borderId="22" xfId="0" applyFont="1" applyBorder="1" applyAlignment="1">
      <alignment vertical="center"/>
    </xf>
    <xf numFmtId="49" fontId="18" fillId="0" borderId="41" xfId="0" applyFont="1" applyBorder="1" applyAlignment="1">
      <alignment vertical="center"/>
    </xf>
    <xf numFmtId="49" fontId="23" fillId="0" borderId="42" xfId="0" applyFont="1" applyBorder="1" applyAlignment="1">
      <alignment/>
    </xf>
    <xf numFmtId="49" fontId="23" fillId="0" borderId="43" xfId="0" applyFont="1" applyBorder="1" applyAlignment="1">
      <alignment/>
    </xf>
    <xf numFmtId="49" fontId="21" fillId="40" borderId="44" xfId="0" applyFont="1" applyFill="1" applyBorder="1" applyAlignment="1">
      <alignment/>
    </xf>
    <xf numFmtId="49" fontId="21" fillId="0" borderId="45" xfId="0" applyFont="1" applyFill="1" applyBorder="1" applyAlignment="1">
      <alignment/>
    </xf>
    <xf numFmtId="49" fontId="23" fillId="0" borderId="46" xfId="0" applyFont="1" applyBorder="1" applyAlignment="1">
      <alignment/>
    </xf>
    <xf numFmtId="49" fontId="23" fillId="0" borderId="47" xfId="0" applyFont="1" applyBorder="1" applyAlignment="1">
      <alignment/>
    </xf>
    <xf numFmtId="4" fontId="23" fillId="0" borderId="40" xfId="0" applyNumberFormat="1" applyFont="1" applyBorder="1" applyAlignment="1">
      <alignment horizontal="center" vertical="center"/>
    </xf>
    <xf numFmtId="4" fontId="23" fillId="0" borderId="28" xfId="0" applyNumberFormat="1" applyFont="1" applyBorder="1" applyAlignment="1">
      <alignment horizontal="center" vertical="center"/>
    </xf>
    <xf numFmtId="4" fontId="23" fillId="0" borderId="29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right" vertical="center"/>
    </xf>
    <xf numFmtId="4" fontId="23" fillId="0" borderId="48" xfId="0" applyNumberFormat="1" applyFont="1" applyFill="1" applyBorder="1" applyAlignment="1">
      <alignment horizontal="right" vertical="center"/>
    </xf>
    <xf numFmtId="49" fontId="23" fillId="0" borderId="0" xfId="0" applyFont="1" applyBorder="1" applyAlignment="1">
      <alignment/>
    </xf>
    <xf numFmtId="49" fontId="23" fillId="0" borderId="49" xfId="0" applyFont="1" applyBorder="1" applyAlignment="1">
      <alignment/>
    </xf>
    <xf numFmtId="49" fontId="21" fillId="40" borderId="50" xfId="0" applyFont="1" applyFill="1" applyBorder="1" applyAlignment="1">
      <alignment/>
    </xf>
    <xf numFmtId="4" fontId="21" fillId="40" borderId="51" xfId="0" applyNumberFormat="1" applyFont="1" applyFill="1" applyBorder="1" applyAlignment="1">
      <alignment/>
    </xf>
    <xf numFmtId="4" fontId="21" fillId="40" borderId="50" xfId="0" applyNumberFormat="1" applyFont="1" applyFill="1" applyBorder="1" applyAlignment="1">
      <alignment/>
    </xf>
    <xf numFmtId="49" fontId="21" fillId="0" borderId="12" xfId="0" applyFont="1" applyFill="1" applyBorder="1" applyAlignment="1">
      <alignment/>
    </xf>
    <xf numFmtId="4" fontId="21" fillId="0" borderId="52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/>
    </xf>
    <xf numFmtId="49" fontId="21" fillId="0" borderId="13" xfId="0" applyFont="1" applyFill="1" applyBorder="1" applyAlignment="1">
      <alignment/>
    </xf>
    <xf numFmtId="49" fontId="23" fillId="0" borderId="53" xfId="0" applyFont="1" applyBorder="1" applyAlignment="1">
      <alignment/>
    </xf>
    <xf numFmtId="49" fontId="23" fillId="0" borderId="54" xfId="0" applyFont="1" applyBorder="1" applyAlignment="1">
      <alignment/>
    </xf>
    <xf numFmtId="49" fontId="23" fillId="0" borderId="55" xfId="0" applyFont="1" applyBorder="1" applyAlignment="1">
      <alignment/>
    </xf>
    <xf numFmtId="4" fontId="21" fillId="40" borderId="40" xfId="0" applyNumberFormat="1" applyFont="1" applyFill="1" applyBorder="1" applyAlignment="1">
      <alignment/>
    </xf>
    <xf numFmtId="4" fontId="21" fillId="40" borderId="32" xfId="0" applyNumberFormat="1" applyFont="1" applyFill="1" applyBorder="1" applyAlignment="1">
      <alignment/>
    </xf>
    <xf numFmtId="4" fontId="21" fillId="0" borderId="56" xfId="0" applyNumberFormat="1" applyFont="1" applyFill="1" applyBorder="1" applyAlignment="1">
      <alignment/>
    </xf>
    <xf numFmtId="49" fontId="21" fillId="0" borderId="0" xfId="0" applyFont="1" applyFill="1" applyBorder="1" applyAlignment="1">
      <alignment/>
    </xf>
    <xf numFmtId="49" fontId="18" fillId="0" borderId="57" xfId="0" applyFont="1" applyBorder="1" applyAlignment="1">
      <alignment vertical="center"/>
    </xf>
    <xf numFmtId="49" fontId="21" fillId="0" borderId="13" xfId="0" applyFont="1" applyFill="1" applyBorder="1" applyAlignment="1">
      <alignment horizontal="center" vertical="center"/>
    </xf>
    <xf numFmtId="49" fontId="19" fillId="0" borderId="0" xfId="0" applyFont="1" applyFill="1" applyBorder="1" applyAlignment="1">
      <alignment/>
    </xf>
    <xf numFmtId="4" fontId="21" fillId="0" borderId="58" xfId="0" applyNumberFormat="1" applyFont="1" applyFill="1" applyBorder="1" applyAlignment="1">
      <alignment/>
    </xf>
    <xf numFmtId="4" fontId="21" fillId="40" borderId="59" xfId="0" applyNumberFormat="1" applyFont="1" applyFill="1" applyBorder="1" applyAlignment="1">
      <alignment/>
    </xf>
    <xf numFmtId="49" fontId="23" fillId="0" borderId="28" xfId="0" applyFont="1" applyBorder="1" applyAlignment="1">
      <alignment/>
    </xf>
    <xf numFmtId="49" fontId="0" fillId="0" borderId="0" xfId="0" applyFont="1" applyBorder="1" applyAlignment="1">
      <alignment vertical="center"/>
    </xf>
    <xf numFmtId="49" fontId="23" fillId="0" borderId="0" xfId="0" applyFont="1" applyBorder="1" applyAlignment="1">
      <alignment vertical="center"/>
    </xf>
    <xf numFmtId="49" fontId="21" fillId="0" borderId="28" xfId="0" applyFont="1" applyFill="1" applyBorder="1" applyAlignment="1">
      <alignment/>
    </xf>
    <xf numFmtId="49" fontId="21" fillId="0" borderId="0" xfId="0" applyFont="1" applyBorder="1" applyAlignment="1">
      <alignment/>
    </xf>
    <xf numFmtId="49" fontId="13" fillId="0" borderId="0" xfId="0" applyFont="1" applyBorder="1" applyAlignment="1">
      <alignment vertical="center"/>
    </xf>
    <xf numFmtId="49" fontId="26" fillId="0" borderId="0" xfId="0" applyFont="1" applyAlignment="1">
      <alignment vertical="center"/>
    </xf>
    <xf numFmtId="49" fontId="27" fillId="0" borderId="0" xfId="0" applyFont="1" applyAlignment="1">
      <alignment vertical="center"/>
    </xf>
    <xf numFmtId="49" fontId="27" fillId="0" borderId="0" xfId="0" applyFont="1" applyBorder="1" applyAlignment="1">
      <alignment vertical="center"/>
    </xf>
    <xf numFmtId="49" fontId="23" fillId="0" borderId="39" xfId="0" applyFont="1" applyBorder="1" applyAlignment="1">
      <alignment vertical="center"/>
    </xf>
    <xf numFmtId="49" fontId="23" fillId="0" borderId="60" xfId="0" applyFont="1" applyBorder="1" applyAlignment="1">
      <alignment horizontal="center" vertical="center"/>
    </xf>
    <xf numFmtId="49" fontId="23" fillId="0" borderId="49" xfId="0" applyFont="1" applyBorder="1" applyAlignment="1">
      <alignment horizontal="center" vertical="center"/>
    </xf>
    <xf numFmtId="49" fontId="23" fillId="0" borderId="61" xfId="0" applyFont="1" applyBorder="1" applyAlignment="1">
      <alignment horizontal="center" vertical="center"/>
    </xf>
    <xf numFmtId="49" fontId="21" fillId="40" borderId="62" xfId="0" applyFont="1" applyFill="1" applyBorder="1" applyAlignment="1">
      <alignment horizontal="center" vertical="center"/>
    </xf>
    <xf numFmtId="49" fontId="23" fillId="0" borderId="63" xfId="0" applyFont="1" applyBorder="1" applyAlignment="1">
      <alignment horizontal="center" vertical="center"/>
    </xf>
    <xf numFmtId="4" fontId="23" fillId="0" borderId="64" xfId="0" applyNumberFormat="1" applyFont="1" applyFill="1" applyBorder="1" applyAlignment="1">
      <alignment horizontal="center" vertical="center"/>
    </xf>
    <xf numFmtId="4" fontId="21" fillId="40" borderId="65" xfId="0" applyNumberFormat="1" applyFont="1" applyFill="1" applyBorder="1" applyAlignment="1">
      <alignment/>
    </xf>
    <xf numFmtId="4" fontId="21" fillId="0" borderId="66" xfId="0" applyNumberFormat="1" applyFont="1" applyFill="1" applyBorder="1" applyAlignment="1">
      <alignment/>
    </xf>
    <xf numFmtId="49" fontId="17" fillId="5" borderId="67" xfId="0" applyFont="1" applyFill="1" applyBorder="1" applyAlignment="1">
      <alignment/>
    </xf>
    <xf numFmtId="49" fontId="21" fillId="5" borderId="68" xfId="0" applyFont="1" applyFill="1" applyBorder="1" applyAlignment="1">
      <alignment/>
    </xf>
    <xf numFmtId="49" fontId="21" fillId="5" borderId="17" xfId="0" applyFont="1" applyFill="1" applyBorder="1" applyAlignment="1" quotePrefix="1">
      <alignment horizontal="center" vertical="center"/>
    </xf>
    <xf numFmtId="4" fontId="21" fillId="5" borderId="69" xfId="0" applyNumberFormat="1" applyFont="1" applyFill="1" applyBorder="1" applyAlignment="1">
      <alignment/>
    </xf>
    <xf numFmtId="4" fontId="21" fillId="5" borderId="70" xfId="0" applyNumberFormat="1" applyFont="1" applyFill="1" applyBorder="1" applyAlignment="1">
      <alignment/>
    </xf>
    <xf numFmtId="39" fontId="10" fillId="0" borderId="48" xfId="53" applyNumberFormat="1" applyFont="1" applyBorder="1" applyProtection="1">
      <alignment/>
      <protection hidden="1"/>
    </xf>
    <xf numFmtId="4" fontId="23" fillId="0" borderId="71" xfId="0" applyNumberFormat="1" applyFont="1" applyFill="1" applyBorder="1" applyAlignment="1">
      <alignment horizontal="right" vertical="center"/>
    </xf>
    <xf numFmtId="4" fontId="21" fillId="0" borderId="45" xfId="0" applyNumberFormat="1" applyFont="1" applyFill="1" applyBorder="1" applyAlignment="1">
      <alignment/>
    </xf>
    <xf numFmtId="4" fontId="21" fillId="5" borderId="17" xfId="0" applyNumberFormat="1" applyFont="1" applyFill="1" applyBorder="1" applyAlignment="1">
      <alignment/>
    </xf>
    <xf numFmtId="4" fontId="23" fillId="37" borderId="28" xfId="0" applyNumberFormat="1" applyFont="1" applyFill="1" applyBorder="1" applyAlignment="1">
      <alignment horizontal="right" vertical="center"/>
    </xf>
    <xf numFmtId="4" fontId="23" fillId="37" borderId="28" xfId="0" applyNumberFormat="1" applyFont="1" applyFill="1" applyBorder="1" applyAlignment="1">
      <alignment horizontal="right"/>
    </xf>
    <xf numFmtId="4" fontId="23" fillId="37" borderId="30" xfId="0" applyNumberFormat="1" applyFont="1" applyFill="1" applyBorder="1" applyAlignment="1">
      <alignment horizontal="right"/>
    </xf>
    <xf numFmtId="4" fontId="23" fillId="37" borderId="72" xfId="0" applyNumberFormat="1" applyFont="1" applyFill="1" applyBorder="1" applyAlignment="1">
      <alignment/>
    </xf>
    <xf numFmtId="4" fontId="23" fillId="37" borderId="36" xfId="0" applyNumberFormat="1" applyFont="1" applyFill="1" applyBorder="1" applyAlignment="1">
      <alignment/>
    </xf>
    <xf numFmtId="4" fontId="21" fillId="37" borderId="73" xfId="0" applyNumberFormat="1" applyFont="1" applyFill="1" applyBorder="1" applyAlignment="1">
      <alignment/>
    </xf>
    <xf numFmtId="4" fontId="17" fillId="37" borderId="74" xfId="0" applyNumberFormat="1" applyFont="1" applyFill="1" applyBorder="1" applyAlignment="1">
      <alignment horizontal="right" vertical="center"/>
    </xf>
    <xf numFmtId="49" fontId="18" fillId="37" borderId="34" xfId="0" applyFont="1" applyFill="1" applyBorder="1" applyAlignment="1">
      <alignment horizontal="centerContinuous" vertical="center"/>
    </xf>
    <xf numFmtId="4" fontId="23" fillId="0" borderId="75" xfId="0" applyNumberFormat="1" applyFont="1" applyFill="1" applyBorder="1" applyAlignment="1" applyProtection="1">
      <alignment/>
      <protection locked="0"/>
    </xf>
    <xf numFmtId="4" fontId="23" fillId="7" borderId="76" xfId="0" applyNumberFormat="1" applyFont="1" applyFill="1" applyBorder="1" applyAlignment="1" applyProtection="1">
      <alignment/>
      <protection locked="0"/>
    </xf>
    <xf numFmtId="4" fontId="23" fillId="7" borderId="64" xfId="0" applyNumberFormat="1" applyFont="1" applyFill="1" applyBorder="1" applyAlignment="1" applyProtection="1">
      <alignment/>
      <protection locked="0"/>
    </xf>
    <xf numFmtId="4" fontId="23" fillId="7" borderId="75" xfId="0" applyNumberFormat="1" applyFont="1" applyFill="1" applyBorder="1" applyAlignment="1" applyProtection="1">
      <alignment/>
      <protection locked="0"/>
    </xf>
    <xf numFmtId="4" fontId="23" fillId="7" borderId="77" xfId="0" applyNumberFormat="1" applyFont="1" applyFill="1" applyBorder="1" applyAlignment="1" applyProtection="1">
      <alignment/>
      <protection locked="0"/>
    </xf>
    <xf numFmtId="4" fontId="18" fillId="7" borderId="69" xfId="0" applyNumberFormat="1" applyFont="1" applyFill="1" applyBorder="1" applyAlignment="1">
      <alignment horizontal="center" vertical="center"/>
    </xf>
    <xf numFmtId="49" fontId="17" fillId="36" borderId="78" xfId="0" applyFont="1" applyFill="1" applyBorder="1" applyAlignment="1">
      <alignment horizontal="centerContinuous" vertical="center"/>
    </xf>
    <xf numFmtId="49" fontId="18" fillId="36" borderId="62" xfId="0" applyFont="1" applyFill="1" applyBorder="1" applyAlignment="1">
      <alignment horizontal="centerContinuous" vertical="center"/>
    </xf>
    <xf numFmtId="49" fontId="18" fillId="36" borderId="59" xfId="0" applyFont="1" applyFill="1" applyBorder="1" applyAlignment="1">
      <alignment horizontal="centerContinuous" vertical="center" wrapText="1"/>
    </xf>
    <xf numFmtId="49" fontId="23" fillId="0" borderId="79" xfId="0" applyFont="1" applyBorder="1" applyAlignment="1">
      <alignment horizontal="center" vertical="center"/>
    </xf>
    <xf numFmtId="49" fontId="23" fillId="0" borderId="80" xfId="0" applyFont="1" applyBorder="1" applyAlignment="1">
      <alignment/>
    </xf>
    <xf numFmtId="4" fontId="23" fillId="0" borderId="76" xfId="0" applyNumberFormat="1" applyFont="1" applyFill="1" applyBorder="1" applyAlignment="1" applyProtection="1">
      <alignment/>
      <protection locked="0"/>
    </xf>
    <xf numFmtId="3" fontId="20" fillId="0" borderId="72" xfId="0" applyNumberFormat="1" applyFont="1" applyBorder="1" applyAlignment="1">
      <alignment/>
    </xf>
    <xf numFmtId="3" fontId="70" fillId="0" borderId="81" xfId="0" applyNumberFormat="1" applyFont="1" applyBorder="1" applyAlignment="1">
      <alignment/>
    </xf>
    <xf numFmtId="4" fontId="23" fillId="37" borderId="82" xfId="0" applyNumberFormat="1" applyFont="1" applyFill="1" applyBorder="1" applyAlignment="1">
      <alignment/>
    </xf>
    <xf numFmtId="4" fontId="21" fillId="40" borderId="83" xfId="0" applyNumberFormat="1" applyFont="1" applyFill="1" applyBorder="1" applyAlignment="1">
      <alignment/>
    </xf>
    <xf numFmtId="4" fontId="20" fillId="38" borderId="84" xfId="0" applyNumberFormat="1" applyFont="1" applyFill="1" applyBorder="1" applyAlignment="1">
      <alignment/>
    </xf>
    <xf numFmtId="4" fontId="20" fillId="38" borderId="85" xfId="0" applyNumberFormat="1" applyFont="1" applyFill="1" applyBorder="1" applyAlignment="1">
      <alignment/>
    </xf>
    <xf numFmtId="49" fontId="23" fillId="0" borderId="63" xfId="0" applyFont="1" applyBorder="1" applyAlignment="1">
      <alignment/>
    </xf>
    <xf numFmtId="49" fontId="23" fillId="0" borderId="86" xfId="0" applyFont="1" applyBorder="1" applyAlignment="1">
      <alignment horizontal="center" vertical="center"/>
    </xf>
    <xf numFmtId="4" fontId="20" fillId="38" borderId="87" xfId="0" applyNumberFormat="1" applyFont="1" applyFill="1" applyBorder="1" applyAlignment="1">
      <alignment/>
    </xf>
    <xf numFmtId="4" fontId="20" fillId="38" borderId="88" xfId="0" applyNumberFormat="1" applyFont="1" applyFill="1" applyBorder="1" applyAlignment="1">
      <alignment/>
    </xf>
    <xf numFmtId="4" fontId="23" fillId="37" borderId="28" xfId="0" applyNumberFormat="1" applyFont="1" applyFill="1" applyBorder="1" applyAlignment="1">
      <alignment/>
    </xf>
    <xf numFmtId="49" fontId="23" fillId="0" borderId="89" xfId="0" applyFont="1" applyBorder="1" applyAlignment="1">
      <alignment/>
    </xf>
    <xf numFmtId="4" fontId="23" fillId="0" borderId="90" xfId="0" applyNumberFormat="1" applyFont="1" applyFill="1" applyBorder="1" applyAlignment="1" applyProtection="1">
      <alignment/>
      <protection locked="0"/>
    </xf>
    <xf numFmtId="3" fontId="20" fillId="0" borderId="91" xfId="0" applyNumberFormat="1" applyFont="1" applyBorder="1" applyAlignment="1">
      <alignment/>
    </xf>
    <xf numFmtId="3" fontId="70" fillId="0" borderId="92" xfId="0" applyNumberFormat="1" applyFont="1" applyBorder="1" applyAlignment="1">
      <alignment/>
    </xf>
    <xf numFmtId="4" fontId="23" fillId="37" borderId="91" xfId="0" applyNumberFormat="1" applyFont="1" applyFill="1" applyBorder="1" applyAlignment="1">
      <alignment/>
    </xf>
    <xf numFmtId="3" fontId="70" fillId="0" borderId="93" xfId="0" applyNumberFormat="1" applyFont="1" applyBorder="1" applyAlignment="1">
      <alignment/>
    </xf>
    <xf numFmtId="3" fontId="70" fillId="0" borderId="94" xfId="0" applyNumberFormat="1" applyFont="1" applyBorder="1" applyAlignment="1">
      <alignment/>
    </xf>
    <xf numFmtId="4" fontId="20" fillId="5" borderId="73" xfId="0" applyNumberFormat="1" applyFont="1" applyFill="1" applyBorder="1" applyAlignment="1">
      <alignment/>
    </xf>
    <xf numFmtId="4" fontId="20" fillId="5" borderId="95" xfId="0" applyNumberFormat="1" applyFont="1" applyFill="1" applyBorder="1" applyAlignment="1">
      <alignment/>
    </xf>
    <xf numFmtId="49" fontId="18" fillId="0" borderId="0" xfId="0" applyNumberFormat="1" applyFont="1" applyAlignment="1">
      <alignment vertical="center"/>
    </xf>
    <xf numFmtId="49" fontId="18" fillId="0" borderId="0" xfId="0" applyFont="1" applyAlignment="1">
      <alignment vertical="center"/>
    </xf>
    <xf numFmtId="49" fontId="18" fillId="0" borderId="0" xfId="0" applyFont="1" applyBorder="1" applyAlignment="1">
      <alignment vertical="top"/>
    </xf>
    <xf numFmtId="49" fontId="20" fillId="41" borderId="28" xfId="0" applyFont="1" applyFill="1" applyBorder="1" applyAlignment="1">
      <alignment horizontal="center" vertical="center"/>
    </xf>
    <xf numFmtId="4" fontId="21" fillId="41" borderId="72" xfId="0" applyNumberFormat="1" applyFont="1" applyFill="1" applyBorder="1" applyAlignment="1">
      <alignment/>
    </xf>
    <xf numFmtId="4" fontId="21" fillId="41" borderId="36" xfId="0" applyNumberFormat="1" applyFont="1" applyFill="1" applyBorder="1" applyAlignment="1">
      <alignment/>
    </xf>
    <xf numFmtId="4" fontId="21" fillId="41" borderId="30" xfId="0" applyNumberFormat="1" applyFont="1" applyFill="1" applyBorder="1" applyAlignment="1">
      <alignment/>
    </xf>
    <xf numFmtId="4" fontId="21" fillId="41" borderId="91" xfId="0" applyNumberFormat="1" applyFont="1" applyFill="1" applyBorder="1" applyAlignment="1">
      <alignment/>
    </xf>
    <xf numFmtId="4" fontId="21" fillId="41" borderId="82" xfId="0" applyNumberFormat="1" applyFont="1" applyFill="1" applyBorder="1" applyAlignment="1">
      <alignment/>
    </xf>
    <xf numFmtId="4" fontId="21" fillId="41" borderId="73" xfId="0" applyNumberFormat="1" applyFont="1" applyFill="1" applyBorder="1" applyAlignment="1">
      <alignment/>
    </xf>
    <xf numFmtId="4" fontId="23" fillId="6" borderId="96" xfId="0" applyNumberFormat="1" applyFont="1" applyFill="1" applyBorder="1" applyAlignment="1" applyProtection="1">
      <alignment/>
      <protection locked="0"/>
    </xf>
    <xf numFmtId="4" fontId="23" fillId="6" borderId="97" xfId="0" applyNumberFormat="1" applyFont="1" applyFill="1" applyBorder="1" applyAlignment="1" applyProtection="1">
      <alignment/>
      <protection locked="0"/>
    </xf>
    <xf numFmtId="4" fontId="23" fillId="6" borderId="98" xfId="0" applyNumberFormat="1" applyFont="1" applyFill="1" applyBorder="1" applyAlignment="1" applyProtection="1">
      <alignment/>
      <protection locked="0"/>
    </xf>
    <xf numFmtId="4" fontId="23" fillId="6" borderId="99" xfId="0" applyNumberFormat="1" applyFont="1" applyFill="1" applyBorder="1" applyAlignment="1" applyProtection="1">
      <alignment/>
      <protection locked="0"/>
    </xf>
    <xf numFmtId="4" fontId="23" fillId="6" borderId="100" xfId="0" applyNumberFormat="1" applyFont="1" applyFill="1" applyBorder="1" applyAlignment="1" applyProtection="1">
      <alignment/>
      <protection locked="0"/>
    </xf>
    <xf numFmtId="49" fontId="28" fillId="34" borderId="0" xfId="0" applyFont="1" applyFill="1" applyAlignment="1">
      <alignment/>
    </xf>
    <xf numFmtId="49" fontId="28" fillId="42" borderId="0" xfId="0" applyFont="1" applyFill="1" applyAlignment="1">
      <alignment vertical="center"/>
    </xf>
    <xf numFmtId="49" fontId="28" fillId="42" borderId="0" xfId="0" applyFont="1" applyFill="1" applyBorder="1" applyAlignment="1">
      <alignment vertical="center"/>
    </xf>
    <xf numFmtId="49" fontId="28" fillId="42" borderId="0" xfId="0" applyFont="1" applyFill="1" applyAlignment="1">
      <alignment horizontal="right" vertical="center"/>
    </xf>
    <xf numFmtId="49" fontId="10" fillId="0" borderId="0" xfId="0" applyFont="1" applyAlignment="1">
      <alignment vertical="center"/>
    </xf>
    <xf numFmtId="49" fontId="5" fillId="34" borderId="0" xfId="0" applyNumberFormat="1" applyFont="1" applyFill="1" applyAlignment="1">
      <alignment/>
    </xf>
    <xf numFmtId="10" fontId="21" fillId="43" borderId="101" xfId="0" applyNumberFormat="1" applyFont="1" applyFill="1" applyBorder="1" applyAlignment="1" applyProtection="1">
      <alignment/>
      <protection locked="0"/>
    </xf>
    <xf numFmtId="49" fontId="18" fillId="0" borderId="102" xfId="0" applyFont="1" applyBorder="1" applyAlignment="1">
      <alignment/>
    </xf>
    <xf numFmtId="10" fontId="21" fillId="43" borderId="103" xfId="0" applyNumberFormat="1" applyFont="1" applyFill="1" applyBorder="1" applyAlignment="1" applyProtection="1">
      <alignment/>
      <protection locked="0"/>
    </xf>
    <xf numFmtId="49" fontId="18" fillId="0" borderId="104" xfId="0" applyFont="1" applyBorder="1" applyAlignment="1">
      <alignment/>
    </xf>
    <xf numFmtId="10" fontId="21" fillId="43" borderId="105" xfId="0" applyNumberFormat="1" applyFont="1" applyFill="1" applyBorder="1" applyAlignment="1" applyProtection="1">
      <alignment/>
      <protection locked="0"/>
    </xf>
    <xf numFmtId="49" fontId="18" fillId="0" borderId="106" xfId="0" applyFont="1" applyBorder="1" applyAlignment="1">
      <alignment/>
    </xf>
    <xf numFmtId="49" fontId="16" fillId="0" borderId="107" xfId="0" applyFont="1" applyFill="1" applyBorder="1" applyAlignment="1">
      <alignment horizontal="right"/>
    </xf>
    <xf numFmtId="49" fontId="25" fillId="0" borderId="49" xfId="0" applyFont="1" applyBorder="1" applyAlignment="1">
      <alignment/>
    </xf>
    <xf numFmtId="4" fontId="18" fillId="7" borderId="66" xfId="0" applyNumberFormat="1" applyFont="1" applyFill="1" applyBorder="1" applyAlignment="1">
      <alignment horizontal="center" vertical="center" wrapText="1"/>
    </xf>
    <xf numFmtId="49" fontId="0" fillId="7" borderId="108" xfId="0" applyFill="1" applyBorder="1" applyAlignment="1">
      <alignment horizontal="center" vertical="center" wrapText="1"/>
    </xf>
    <xf numFmtId="3" fontId="20" fillId="44" borderId="28" xfId="0" applyNumberFormat="1" applyFont="1" applyFill="1" applyBorder="1" applyAlignment="1">
      <alignment vertical="center"/>
    </xf>
    <xf numFmtId="3" fontId="20" fillId="45" borderId="28" xfId="0" applyNumberFormat="1" applyFont="1" applyFill="1" applyBorder="1" applyAlignment="1">
      <alignment vertical="center"/>
    </xf>
    <xf numFmtId="49" fontId="0" fillId="0" borderId="72" xfId="0" applyBorder="1" applyAlignment="1">
      <alignment vertical="center"/>
    </xf>
    <xf numFmtId="3" fontId="70" fillId="0" borderId="109" xfId="0" applyNumberFormat="1" applyFont="1" applyBorder="1" applyAlignment="1">
      <alignment vertical="center"/>
    </xf>
    <xf numFmtId="49" fontId="0" fillId="0" borderId="110" xfId="0" applyBorder="1" applyAlignment="1">
      <alignment vertical="center"/>
    </xf>
    <xf numFmtId="49" fontId="23" fillId="41" borderId="111" xfId="0" applyFont="1" applyFill="1" applyBorder="1" applyAlignment="1">
      <alignment horizontal="center" vertical="center" wrapText="1"/>
    </xf>
    <xf numFmtId="49" fontId="24" fillId="41" borderId="64" xfId="0" applyFont="1" applyFill="1" applyBorder="1" applyAlignment="1">
      <alignment horizontal="center" vertical="center" wrapText="1"/>
    </xf>
    <xf numFmtId="49" fontId="24" fillId="41" borderId="112" xfId="0" applyFont="1" applyFill="1" applyBorder="1" applyAlignment="1">
      <alignment horizontal="center" vertical="center" wrapText="1"/>
    </xf>
    <xf numFmtId="49" fontId="18" fillId="0" borderId="113" xfId="0" applyFont="1" applyBorder="1" applyAlignment="1">
      <alignment horizontal="right" vertical="center" wrapText="1"/>
    </xf>
    <xf numFmtId="49" fontId="18" fillId="0" borderId="114" xfId="0" applyFont="1" applyBorder="1" applyAlignment="1">
      <alignment horizontal="right" vertical="center" wrapText="1"/>
    </xf>
    <xf numFmtId="49" fontId="23" fillId="0" borderId="115" xfId="0" applyFont="1" applyBorder="1" applyAlignment="1">
      <alignment horizontal="center" vertical="center"/>
    </xf>
    <xf numFmtId="49" fontId="16" fillId="46" borderId="13" xfId="0" applyFont="1" applyFill="1" applyBorder="1" applyAlignment="1">
      <alignment horizontal="right" vertical="center"/>
    </xf>
    <xf numFmtId="49" fontId="25" fillId="0" borderId="13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Lohnsummenliste 2000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A40" sqref="A40"/>
    </sheetView>
  </sheetViews>
  <sheetFormatPr defaultColWidth="11.421875" defaultRowHeight="12.75"/>
  <cols>
    <col min="1" max="1" width="44.8515625" style="0" customWidth="1"/>
    <col min="2" max="2" width="5.140625" style="0" customWidth="1"/>
    <col min="3" max="3" width="6.7109375" style="0" customWidth="1"/>
    <col min="4" max="4" width="10.57421875" style="0" bestFit="1" customWidth="1"/>
    <col min="5" max="5" width="11.28125" style="0" customWidth="1"/>
    <col min="6" max="6" width="5.00390625" style="0" bestFit="1" customWidth="1"/>
    <col min="7" max="11" width="11.28125" style="0" customWidth="1"/>
  </cols>
  <sheetData>
    <row r="1" spans="1:11" s="13" customFormat="1" ht="14.25">
      <c r="A1" s="212" t="s">
        <v>91</v>
      </c>
      <c r="B1" s="11"/>
      <c r="C1" s="11"/>
      <c r="D1" s="11"/>
      <c r="E1" s="11"/>
      <c r="F1" s="11"/>
      <c r="G1" s="11"/>
      <c r="H1" s="11"/>
      <c r="I1" s="11"/>
      <c r="J1" s="11"/>
      <c r="K1" s="12" t="s">
        <v>92</v>
      </c>
    </row>
    <row r="2" s="13" customFormat="1" ht="27" customHeight="1"/>
    <row r="3" spans="1:6" s="13" customFormat="1" ht="25.5">
      <c r="A3" s="14" t="s">
        <v>90</v>
      </c>
      <c r="B3" s="14"/>
      <c r="C3" s="15"/>
      <c r="E3" s="39" t="s">
        <v>64</v>
      </c>
      <c r="F3" s="39"/>
    </row>
    <row r="4" spans="2:7" s="13" customFormat="1" ht="14.25">
      <c r="B4" s="46" t="s">
        <v>13</v>
      </c>
      <c r="C4" s="17" t="s">
        <v>50</v>
      </c>
      <c r="G4" s="16"/>
    </row>
    <row r="5" spans="1:10" s="19" customFormat="1" ht="12">
      <c r="A5" s="21" t="s">
        <v>10</v>
      </c>
      <c r="B5" s="17"/>
      <c r="C5" s="18"/>
      <c r="G5" s="23">
        <v>129971.95</v>
      </c>
      <c r="I5" s="20"/>
      <c r="J5" s="20"/>
    </row>
    <row r="6" spans="1:10" s="19" customFormat="1" ht="12">
      <c r="A6" s="21"/>
      <c r="B6" s="17"/>
      <c r="C6" s="18"/>
      <c r="G6" s="23"/>
      <c r="I6" s="20"/>
      <c r="J6" s="20"/>
    </row>
    <row r="7" spans="1:10" s="19" customFormat="1" ht="12">
      <c r="A7" s="31"/>
      <c r="B7" s="31"/>
      <c r="C7" s="32"/>
      <c r="D7" s="33"/>
      <c r="E7" s="34"/>
      <c r="F7" s="148"/>
      <c r="G7" s="24"/>
      <c r="H7" s="20"/>
      <c r="I7" s="20"/>
      <c r="J7" s="20"/>
    </row>
    <row r="8" spans="1:10" s="19" customFormat="1" ht="12">
      <c r="A8" s="31" t="s">
        <v>67</v>
      </c>
      <c r="B8" s="31"/>
      <c r="C8" s="32" t="s">
        <v>66</v>
      </c>
      <c r="D8" s="33" t="s">
        <v>8</v>
      </c>
      <c r="E8" s="34">
        <v>0</v>
      </c>
      <c r="F8" s="148"/>
      <c r="G8" s="24"/>
      <c r="H8" s="20"/>
      <c r="I8" s="20"/>
      <c r="J8" s="20"/>
    </row>
    <row r="9" spans="1:10" s="19" customFormat="1" ht="12">
      <c r="A9" s="31"/>
      <c r="B9" s="31"/>
      <c r="C9" s="32"/>
      <c r="D9" s="33" t="s">
        <v>9</v>
      </c>
      <c r="E9" s="34">
        <v>0</v>
      </c>
      <c r="F9" s="148"/>
      <c r="G9" s="24"/>
      <c r="H9" s="20"/>
      <c r="I9" s="20"/>
      <c r="J9" s="20"/>
    </row>
    <row r="10" spans="1:10" s="19" customFormat="1" ht="12">
      <c r="A10" s="31"/>
      <c r="B10" s="31"/>
      <c r="C10" s="32"/>
      <c r="D10" s="33"/>
      <c r="E10" s="35">
        <f>E8-E9</f>
        <v>0</v>
      </c>
      <c r="F10" s="148"/>
      <c r="G10" s="24">
        <f>E10</f>
        <v>0</v>
      </c>
      <c r="H10" s="20"/>
      <c r="I10" s="20"/>
      <c r="J10" s="20"/>
    </row>
    <row r="11" spans="1:10" s="19" customFormat="1" ht="12">
      <c r="A11" s="31"/>
      <c r="B11" s="31"/>
      <c r="C11" s="32"/>
      <c r="D11" s="36"/>
      <c r="E11" s="37"/>
      <c r="F11" s="37"/>
      <c r="G11" s="24"/>
      <c r="H11" s="20"/>
      <c r="I11" s="20"/>
      <c r="J11" s="20"/>
    </row>
    <row r="12" spans="1:10" s="19" customFormat="1" ht="12">
      <c r="A12" s="31" t="s">
        <v>41</v>
      </c>
      <c r="B12" s="31"/>
      <c r="C12" s="32" t="s">
        <v>42</v>
      </c>
      <c r="D12" s="36"/>
      <c r="E12" s="37"/>
      <c r="F12" s="37"/>
      <c r="G12" s="24">
        <v>0</v>
      </c>
      <c r="H12" s="20"/>
      <c r="I12" s="20"/>
      <c r="J12" s="20"/>
    </row>
    <row r="13" spans="1:10" s="19" customFormat="1" ht="12">
      <c r="A13" s="31"/>
      <c r="B13" s="31"/>
      <c r="C13" s="32"/>
      <c r="D13" s="36"/>
      <c r="E13" s="37"/>
      <c r="F13" s="37"/>
      <c r="G13" s="24"/>
      <c r="H13" s="20"/>
      <c r="I13" s="20"/>
      <c r="J13" s="20"/>
    </row>
    <row r="14" spans="1:10" s="19" customFormat="1" ht="12">
      <c r="A14" s="17" t="s">
        <v>11</v>
      </c>
      <c r="B14" s="17"/>
      <c r="C14" s="22"/>
      <c r="G14" s="24">
        <v>0</v>
      </c>
      <c r="I14" s="20"/>
      <c r="J14" s="20"/>
    </row>
    <row r="15" spans="1:10" s="19" customFormat="1" ht="12">
      <c r="A15" s="17" t="s">
        <v>12</v>
      </c>
      <c r="B15" s="17"/>
      <c r="C15" s="22"/>
      <c r="G15" s="24">
        <v>0</v>
      </c>
      <c r="I15" s="20"/>
      <c r="J15" s="20"/>
    </row>
    <row r="16" spans="1:10" s="19" customFormat="1" ht="12">
      <c r="A16" s="17" t="s">
        <v>39</v>
      </c>
      <c r="B16" s="17" t="s">
        <v>40</v>
      </c>
      <c r="C16" s="22"/>
      <c r="G16" s="24">
        <v>0</v>
      </c>
      <c r="I16" s="20"/>
      <c r="J16" s="20"/>
    </row>
    <row r="17" spans="1:10" s="19" customFormat="1" ht="12">
      <c r="A17" s="17"/>
      <c r="B17" s="17"/>
      <c r="C17" s="22"/>
      <c r="G17" s="24"/>
      <c r="I17" s="20"/>
      <c r="J17" s="20"/>
    </row>
    <row r="18" spans="1:10" s="19" customFormat="1" ht="12">
      <c r="A18" s="17"/>
      <c r="B18" s="17"/>
      <c r="C18" s="22"/>
      <c r="G18" s="24"/>
      <c r="I18" s="20"/>
      <c r="J18" s="20"/>
    </row>
    <row r="19" spans="1:10" s="19" customFormat="1" ht="12">
      <c r="A19" s="17"/>
      <c r="B19" s="17"/>
      <c r="C19" s="22"/>
      <c r="G19" s="24"/>
      <c r="I19" s="20"/>
      <c r="J19" s="20"/>
    </row>
    <row r="20" spans="1:10" s="19" customFormat="1" ht="12">
      <c r="A20" s="17"/>
      <c r="B20" s="17"/>
      <c r="C20" s="22"/>
      <c r="G20" s="24"/>
      <c r="I20" s="20"/>
      <c r="J20" s="20"/>
    </row>
    <row r="21" spans="1:10" s="19" customFormat="1" ht="12">
      <c r="A21" s="17" t="s">
        <v>37</v>
      </c>
      <c r="B21" s="17" t="s">
        <v>38</v>
      </c>
      <c r="C21" s="22"/>
      <c r="G21" s="24">
        <v>0</v>
      </c>
      <c r="I21" s="20"/>
      <c r="J21" s="20"/>
    </row>
    <row r="22" spans="1:10" s="19" customFormat="1" ht="12">
      <c r="A22" s="25" t="s">
        <v>46</v>
      </c>
      <c r="B22" s="25"/>
      <c r="C22" s="26"/>
      <c r="D22" s="27"/>
      <c r="E22" s="27"/>
      <c r="F22" s="27"/>
      <c r="G22" s="28">
        <f>SUM(G5:G21)</f>
        <v>129971.95</v>
      </c>
      <c r="I22" s="20"/>
      <c r="J22" s="20"/>
    </row>
    <row r="23" spans="1:10" s="19" customFormat="1" ht="12">
      <c r="A23" s="21"/>
      <c r="B23" s="21"/>
      <c r="C23" s="29"/>
      <c r="D23" s="30"/>
      <c r="E23" s="30"/>
      <c r="F23" s="30"/>
      <c r="G23" s="23"/>
      <c r="I23" s="20"/>
      <c r="J23" s="20"/>
    </row>
    <row r="24" spans="1:10" s="19" customFormat="1" ht="16.5">
      <c r="A24" s="21" t="s">
        <v>47</v>
      </c>
      <c r="B24" s="21"/>
      <c r="C24" s="29"/>
      <c r="D24" s="30"/>
      <c r="F24" s="53" t="s">
        <v>51</v>
      </c>
      <c r="G24" s="23">
        <f>-Deklarationen!D8</f>
        <v>-129972</v>
      </c>
      <c r="I24" s="20"/>
      <c r="J24" s="20"/>
    </row>
    <row r="25" spans="1:10" s="19" customFormat="1" ht="12">
      <c r="A25" s="40" t="s">
        <v>5</v>
      </c>
      <c r="B25" s="47"/>
      <c r="C25" s="41"/>
      <c r="D25" s="42"/>
      <c r="E25" s="42"/>
      <c r="F25" s="42"/>
      <c r="G25" s="43">
        <f>SUM(G22:G24)</f>
        <v>-0.05000000000291038</v>
      </c>
      <c r="H25" s="48" t="s">
        <v>63</v>
      </c>
      <c r="I25" s="20"/>
      <c r="J25" s="20"/>
    </row>
    <row r="26" spans="1:10" s="19" customFormat="1" ht="12">
      <c r="A26" s="21"/>
      <c r="B26" s="21"/>
      <c r="C26" s="29"/>
      <c r="D26" s="30"/>
      <c r="E26" s="30"/>
      <c r="F26" s="30"/>
      <c r="G26" s="23"/>
      <c r="I26" s="20"/>
      <c r="J26" s="20"/>
    </row>
    <row r="27" spans="1:10" s="19" customFormat="1" ht="12">
      <c r="A27" s="21" t="s">
        <v>48</v>
      </c>
      <c r="B27" s="21"/>
      <c r="C27" s="29"/>
      <c r="D27" s="30"/>
      <c r="E27" s="30"/>
      <c r="F27" s="30"/>
      <c r="G27" s="23"/>
      <c r="I27" s="20"/>
      <c r="J27" s="20"/>
    </row>
    <row r="28" spans="1:10" s="19" customFormat="1" ht="12">
      <c r="A28" s="17"/>
      <c r="B28" s="21"/>
      <c r="C28" s="22"/>
      <c r="D28" s="30"/>
      <c r="E28" s="30"/>
      <c r="F28" s="30"/>
      <c r="G28" s="24">
        <v>0</v>
      </c>
      <c r="H28" s="48"/>
      <c r="I28" s="20"/>
      <c r="J28" s="20"/>
    </row>
    <row r="29" spans="1:10" s="19" customFormat="1" ht="12">
      <c r="A29" s="17"/>
      <c r="B29" s="21"/>
      <c r="C29" s="22"/>
      <c r="D29" s="30"/>
      <c r="E29" s="30"/>
      <c r="F29" s="30"/>
      <c r="G29" s="24">
        <v>0</v>
      </c>
      <c r="H29" s="48"/>
      <c r="I29" s="20"/>
      <c r="J29" s="20"/>
    </row>
    <row r="30" spans="1:10" s="19" customFormat="1" ht="12">
      <c r="A30" s="17"/>
      <c r="B30" s="21"/>
      <c r="C30" s="22"/>
      <c r="D30" s="30"/>
      <c r="E30" s="30"/>
      <c r="F30" s="30"/>
      <c r="G30" s="24">
        <v>0</v>
      </c>
      <c r="H30" s="48"/>
      <c r="I30" s="20"/>
      <c r="J30" s="20"/>
    </row>
    <row r="31" spans="1:10" s="7" customFormat="1" ht="12.75">
      <c r="A31" s="9"/>
      <c r="B31" s="9"/>
      <c r="C31" s="9"/>
      <c r="D31" s="4"/>
      <c r="E31" s="5"/>
      <c r="F31" s="5"/>
      <c r="G31" s="10"/>
      <c r="H31" s="8"/>
      <c r="I31" s="8"/>
      <c r="J31" s="8"/>
    </row>
    <row r="32" spans="1:10" ht="15" thickBot="1">
      <c r="A32" s="49" t="s">
        <v>49</v>
      </c>
      <c r="B32" s="49"/>
      <c r="C32" s="49"/>
      <c r="D32" s="50"/>
      <c r="E32" s="51"/>
      <c r="F32" s="51"/>
      <c r="G32" s="52">
        <f>SUM(G25:G31)</f>
        <v>-0.05000000000291038</v>
      </c>
      <c r="H32" s="2"/>
      <c r="I32" s="2"/>
      <c r="J32" s="2"/>
    </row>
    <row r="33" spans="3:10" ht="15">
      <c r="C33" s="3"/>
      <c r="D33" s="4"/>
      <c r="E33" s="5"/>
      <c r="F33" s="5"/>
      <c r="G33" s="6"/>
      <c r="H33" s="2"/>
      <c r="I33" s="2"/>
      <c r="J33" s="2"/>
    </row>
    <row r="34" spans="1:11" ht="15.75">
      <c r="A34" s="38" t="s">
        <v>93</v>
      </c>
      <c r="B34" s="44"/>
      <c r="C34" s="44"/>
      <c r="D34" s="45"/>
      <c r="E34" s="2"/>
      <c r="F34" s="2"/>
      <c r="G34" s="2"/>
      <c r="H34" s="2"/>
      <c r="I34" s="2"/>
      <c r="J34" s="2"/>
      <c r="K34" s="1"/>
    </row>
    <row r="35" s="19" customFormat="1" ht="12">
      <c r="B35" s="38"/>
    </row>
    <row r="36" s="19" customFormat="1" ht="12"/>
  </sheetData>
  <sheetProtection/>
  <printOptions/>
  <pageMargins left="0.5905511811023623" right="0.3937007874015748" top="0.5905511811023623" bottom="0.2362204724409449" header="0.5118110236220472" footer="0.5118110236220472"/>
  <pageSetup fitToHeight="1" fitToWidth="1" horizontalDpi="1200" verticalDpi="12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showGridLines="0" tabSelected="1" zoomScale="120" zoomScaleNormal="120" zoomScalePageLayoutView="0" workbookViewId="0" topLeftCell="A1">
      <selection activeCell="F25" sqref="F25"/>
    </sheetView>
  </sheetViews>
  <sheetFormatPr defaultColWidth="0" defaultRowHeight="12.75" zeroHeight="1"/>
  <cols>
    <col min="1" max="1" width="21.8515625" style="54" customWidth="1"/>
    <col min="2" max="2" width="2.140625" style="54" customWidth="1"/>
    <col min="3" max="3" width="3.7109375" style="54" customWidth="1"/>
    <col min="4" max="4" width="8.8515625" style="54" customWidth="1"/>
    <col min="5" max="5" width="7.7109375" style="54" customWidth="1"/>
    <col min="6" max="6" width="6.57421875" style="54" customWidth="1"/>
    <col min="7" max="7" width="5.8515625" style="54" customWidth="1"/>
    <col min="8" max="8" width="7.7109375" style="54" customWidth="1"/>
    <col min="9" max="9" width="6.57421875" style="54" customWidth="1"/>
    <col min="10" max="10" width="5.8515625" style="54" customWidth="1"/>
    <col min="11" max="11" width="7.7109375" style="54" customWidth="1"/>
    <col min="12" max="12" width="6.57421875" style="54" customWidth="1"/>
    <col min="13" max="13" width="5.8515625" style="54" customWidth="1"/>
    <col min="14" max="14" width="7.7109375" style="54" customWidth="1"/>
    <col min="15" max="15" width="6.57421875" style="54" customWidth="1"/>
    <col min="16" max="16" width="5.8515625" style="54" customWidth="1"/>
    <col min="17" max="18" width="7.7109375" style="54" customWidth="1"/>
    <col min="19" max="19" width="0.71875" style="126" customWidth="1"/>
    <col min="20" max="20" width="7.7109375" style="54" customWidth="1"/>
    <col min="21" max="21" width="0.2890625" style="54" customWidth="1"/>
    <col min="22" max="16384" width="0" style="54" hidden="1" customWidth="1"/>
  </cols>
  <sheetData>
    <row r="1" spans="1:20" s="211" customFormat="1" ht="12">
      <c r="A1" s="207" t="s">
        <v>91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9"/>
      <c r="T1" s="210" t="s">
        <v>92</v>
      </c>
    </row>
    <row r="2" ht="16.5" customHeight="1"/>
    <row r="3" spans="1:19" s="132" customFormat="1" ht="25.5" customHeight="1" thickBot="1">
      <c r="A3" s="131" t="s">
        <v>90</v>
      </c>
      <c r="B3" s="131"/>
      <c r="C3" s="131"/>
      <c r="I3" s="132" t="s">
        <v>65</v>
      </c>
      <c r="S3" s="133"/>
    </row>
    <row r="4" spans="1:20" s="55" customFormat="1" ht="12">
      <c r="A4" s="85" t="s">
        <v>7</v>
      </c>
      <c r="B4" s="86"/>
      <c r="C4" s="86"/>
      <c r="D4" s="221" t="s">
        <v>58</v>
      </c>
      <c r="E4" s="166" t="s">
        <v>35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8"/>
      <c r="R4" s="159"/>
      <c r="S4" s="88"/>
      <c r="T4" s="228" t="s">
        <v>62</v>
      </c>
    </row>
    <row r="5" spans="1:20" s="55" customFormat="1" ht="12">
      <c r="A5" s="87"/>
      <c r="B5" s="88"/>
      <c r="C5" s="88" t="s">
        <v>13</v>
      </c>
      <c r="D5" s="222"/>
      <c r="E5" s="56" t="s">
        <v>2</v>
      </c>
      <c r="F5" s="57"/>
      <c r="G5" s="58"/>
      <c r="H5" s="57" t="s">
        <v>3</v>
      </c>
      <c r="I5" s="57"/>
      <c r="J5" s="59"/>
      <c r="K5" s="57" t="s">
        <v>4</v>
      </c>
      <c r="L5" s="57"/>
      <c r="M5" s="59"/>
      <c r="N5" s="57" t="s">
        <v>6</v>
      </c>
      <c r="O5" s="57"/>
      <c r="P5" s="59"/>
      <c r="Q5" s="231" t="s">
        <v>57</v>
      </c>
      <c r="R5" s="158" t="s">
        <v>1</v>
      </c>
      <c r="S5" s="88"/>
      <c r="T5" s="229"/>
    </row>
    <row r="6" spans="1:20" s="55" customFormat="1" ht="12.75" thickBot="1">
      <c r="A6" s="89"/>
      <c r="B6" s="90"/>
      <c r="C6" s="90"/>
      <c r="D6" s="165" t="s">
        <v>59</v>
      </c>
      <c r="E6" s="60" t="s">
        <v>52</v>
      </c>
      <c r="F6" s="61" t="s">
        <v>53</v>
      </c>
      <c r="G6" s="62" t="s">
        <v>45</v>
      </c>
      <c r="H6" s="63" t="s">
        <v>52</v>
      </c>
      <c r="I6" s="63" t="s">
        <v>53</v>
      </c>
      <c r="J6" s="64" t="s">
        <v>45</v>
      </c>
      <c r="K6" s="63" t="s">
        <v>52</v>
      </c>
      <c r="L6" s="63" t="s">
        <v>53</v>
      </c>
      <c r="M6" s="64" t="s">
        <v>45</v>
      </c>
      <c r="N6" s="63" t="s">
        <v>52</v>
      </c>
      <c r="O6" s="63" t="s">
        <v>53</v>
      </c>
      <c r="P6" s="64" t="s">
        <v>45</v>
      </c>
      <c r="Q6" s="232"/>
      <c r="R6" s="65"/>
      <c r="S6" s="88"/>
      <c r="T6" s="230"/>
    </row>
    <row r="7" spans="1:20" s="55" customFormat="1" ht="3.75" customHeight="1">
      <c r="A7" s="120"/>
      <c r="B7" s="219"/>
      <c r="C7" s="134"/>
      <c r="D7" s="140"/>
      <c r="E7" s="97"/>
      <c r="F7" s="98"/>
      <c r="G7" s="99"/>
      <c r="H7" s="100"/>
      <c r="I7" s="100"/>
      <c r="J7" s="101"/>
      <c r="K7" s="102"/>
      <c r="L7" s="100"/>
      <c r="M7" s="101"/>
      <c r="N7" s="103"/>
      <c r="O7" s="100"/>
      <c r="P7" s="101"/>
      <c r="Q7" s="149"/>
      <c r="R7" s="152"/>
      <c r="S7" s="127"/>
      <c r="T7" s="195"/>
    </row>
    <row r="8" spans="1:20" s="66" customFormat="1" ht="12.75">
      <c r="A8" s="95" t="s">
        <v>0</v>
      </c>
      <c r="B8" s="220"/>
      <c r="C8" s="135" t="s">
        <v>14</v>
      </c>
      <c r="D8" s="161">
        <v>129972</v>
      </c>
      <c r="E8" s="202">
        <v>64187</v>
      </c>
      <c r="F8" s="69"/>
      <c r="G8" s="70"/>
      <c r="H8" s="202">
        <v>65785</v>
      </c>
      <c r="I8" s="69"/>
      <c r="J8" s="70"/>
      <c r="K8" s="202"/>
      <c r="L8" s="69"/>
      <c r="M8" s="70"/>
      <c r="N8" s="202"/>
      <c r="O8" s="69"/>
      <c r="P8" s="70"/>
      <c r="Q8" s="202">
        <v>0</v>
      </c>
      <c r="R8" s="153">
        <f aca="true" t="shared" si="0" ref="R8:R13">SUM(E8:Q8)</f>
        <v>129972</v>
      </c>
      <c r="S8" s="104"/>
      <c r="T8" s="196">
        <f aca="true" t="shared" si="1" ref="T8:T13">D8-R8</f>
        <v>0</v>
      </c>
    </row>
    <row r="9" spans="1:20" s="66" customFormat="1" ht="12.75">
      <c r="A9" s="91" t="s">
        <v>60</v>
      </c>
      <c r="B9" s="105"/>
      <c r="C9" s="136" t="s">
        <v>15</v>
      </c>
      <c r="D9" s="161"/>
      <c r="E9" s="203"/>
      <c r="F9" s="71"/>
      <c r="G9" s="72"/>
      <c r="H9" s="203"/>
      <c r="I9" s="71"/>
      <c r="J9" s="72"/>
      <c r="K9" s="203"/>
      <c r="L9" s="71"/>
      <c r="M9" s="72"/>
      <c r="N9" s="203"/>
      <c r="O9" s="71"/>
      <c r="P9" s="72"/>
      <c r="Q9" s="203"/>
      <c r="R9" s="154">
        <f t="shared" si="0"/>
        <v>0</v>
      </c>
      <c r="S9" s="104"/>
      <c r="T9" s="197">
        <f t="shared" si="1"/>
        <v>0</v>
      </c>
    </row>
    <row r="10" spans="1:20" s="66" customFormat="1" ht="12.75">
      <c r="A10" s="91" t="s">
        <v>16</v>
      </c>
      <c r="B10" s="105"/>
      <c r="C10" s="136" t="s">
        <v>18</v>
      </c>
      <c r="D10" s="161"/>
      <c r="E10" s="203"/>
      <c r="F10" s="71"/>
      <c r="G10" s="72"/>
      <c r="H10" s="203"/>
      <c r="I10" s="71"/>
      <c r="J10" s="72"/>
      <c r="K10" s="203"/>
      <c r="L10" s="71"/>
      <c r="M10" s="72"/>
      <c r="N10" s="203"/>
      <c r="O10" s="71"/>
      <c r="P10" s="72"/>
      <c r="Q10" s="203"/>
      <c r="R10" s="154">
        <f t="shared" si="0"/>
        <v>0</v>
      </c>
      <c r="S10" s="104"/>
      <c r="T10" s="197">
        <f t="shared" si="1"/>
        <v>0</v>
      </c>
    </row>
    <row r="11" spans="1:20" s="66" customFormat="1" ht="12.75">
      <c r="A11" s="91" t="s">
        <v>17</v>
      </c>
      <c r="B11" s="105"/>
      <c r="C11" s="136" t="s">
        <v>19</v>
      </c>
      <c r="D11" s="161"/>
      <c r="E11" s="203"/>
      <c r="F11" s="71"/>
      <c r="G11" s="72"/>
      <c r="H11" s="203"/>
      <c r="I11" s="71"/>
      <c r="J11" s="72"/>
      <c r="K11" s="203"/>
      <c r="L11" s="71"/>
      <c r="M11" s="72"/>
      <c r="N11" s="203"/>
      <c r="O11" s="71"/>
      <c r="P11" s="72"/>
      <c r="Q11" s="203"/>
      <c r="R11" s="154">
        <f t="shared" si="0"/>
        <v>0</v>
      </c>
      <c r="S11" s="104"/>
      <c r="T11" s="197">
        <f t="shared" si="1"/>
        <v>0</v>
      </c>
    </row>
    <row r="12" spans="1:20" s="66" customFormat="1" ht="12.75">
      <c r="A12" s="91" t="s">
        <v>20</v>
      </c>
      <c r="B12" s="105"/>
      <c r="C12" s="136" t="s">
        <v>21</v>
      </c>
      <c r="D12" s="161"/>
      <c r="E12" s="203"/>
      <c r="F12" s="71"/>
      <c r="G12" s="72"/>
      <c r="H12" s="203"/>
      <c r="I12" s="71"/>
      <c r="J12" s="72"/>
      <c r="K12" s="203"/>
      <c r="L12" s="71"/>
      <c r="M12" s="72"/>
      <c r="N12" s="203"/>
      <c r="O12" s="71"/>
      <c r="P12" s="72"/>
      <c r="Q12" s="203"/>
      <c r="R12" s="154">
        <f t="shared" si="0"/>
        <v>0</v>
      </c>
      <c r="S12" s="104"/>
      <c r="T12" s="197">
        <f t="shared" si="1"/>
        <v>0</v>
      </c>
    </row>
    <row r="13" spans="1:20" s="66" customFormat="1" ht="12.75">
      <c r="A13" s="92" t="s">
        <v>22</v>
      </c>
      <c r="B13" s="178"/>
      <c r="C13" s="137" t="s">
        <v>23</v>
      </c>
      <c r="D13" s="162"/>
      <c r="E13" s="204"/>
      <c r="F13" s="71"/>
      <c r="G13" s="72"/>
      <c r="H13" s="204"/>
      <c r="I13" s="71"/>
      <c r="J13" s="72"/>
      <c r="K13" s="204"/>
      <c r="L13" s="71"/>
      <c r="M13" s="72"/>
      <c r="N13" s="204"/>
      <c r="O13" s="71"/>
      <c r="P13" s="72"/>
      <c r="Q13" s="204"/>
      <c r="R13" s="154">
        <f t="shared" si="0"/>
        <v>0</v>
      </c>
      <c r="S13" s="104"/>
      <c r="T13" s="198">
        <f t="shared" si="1"/>
        <v>0</v>
      </c>
    </row>
    <row r="14" spans="1:20" s="67" customFormat="1" ht="12.75" customHeight="1">
      <c r="A14" s="93" t="s">
        <v>24</v>
      </c>
      <c r="B14" s="234" t="s">
        <v>51</v>
      </c>
      <c r="C14" s="138" t="s">
        <v>25</v>
      </c>
      <c r="D14" s="141">
        <f>SUM(D8:D13)</f>
        <v>129972</v>
      </c>
      <c r="E14" s="107">
        <f>SUM(E8:E13)</f>
        <v>64187</v>
      </c>
      <c r="F14" s="73"/>
      <c r="G14" s="74"/>
      <c r="H14" s="108">
        <f>SUM(H8:H13)</f>
        <v>65785</v>
      </c>
      <c r="I14" s="73"/>
      <c r="J14" s="74"/>
      <c r="K14" s="108">
        <f>SUM(K8:K13)</f>
        <v>0</v>
      </c>
      <c r="L14" s="73"/>
      <c r="M14" s="74"/>
      <c r="N14" s="108">
        <f>SUM(N8:N13)</f>
        <v>0</v>
      </c>
      <c r="O14" s="73"/>
      <c r="P14" s="74"/>
      <c r="Q14" s="117">
        <f>SUM(Q8:Q13)</f>
        <v>0</v>
      </c>
      <c r="R14" s="117">
        <f>SUM(R8:R13)</f>
        <v>129972</v>
      </c>
      <c r="S14" s="128"/>
      <c r="T14" s="117">
        <f>SUM(T8:T13)</f>
        <v>0</v>
      </c>
    </row>
    <row r="15" spans="1:20" s="68" customFormat="1" ht="3.75" customHeight="1">
      <c r="A15" s="94"/>
      <c r="B15" s="235"/>
      <c r="C15" s="121"/>
      <c r="D15" s="142"/>
      <c r="E15" s="110"/>
      <c r="F15" s="75"/>
      <c r="G15" s="76"/>
      <c r="H15" s="78"/>
      <c r="I15" s="78"/>
      <c r="J15" s="79"/>
      <c r="K15" s="78"/>
      <c r="L15" s="78"/>
      <c r="M15" s="79"/>
      <c r="N15" s="78"/>
      <c r="O15" s="78"/>
      <c r="P15" s="79"/>
      <c r="Q15" s="150"/>
      <c r="R15" s="77"/>
      <c r="S15" s="128"/>
      <c r="T15" s="123"/>
    </row>
    <row r="16" spans="1:20" s="66" customFormat="1" ht="12.75">
      <c r="A16" s="95" t="s">
        <v>30</v>
      </c>
      <c r="B16" s="104"/>
      <c r="C16" s="233" t="s">
        <v>75</v>
      </c>
      <c r="D16" s="161">
        <f>D14</f>
        <v>129972</v>
      </c>
      <c r="E16" s="202">
        <f>E14</f>
        <v>64187</v>
      </c>
      <c r="F16" s="223">
        <f>E14</f>
        <v>64187</v>
      </c>
      <c r="G16" s="226">
        <f>SUM(E16:E21)-F16</f>
        <v>0</v>
      </c>
      <c r="H16" s="202">
        <f>H14</f>
        <v>65785</v>
      </c>
      <c r="I16" s="223">
        <f>H14</f>
        <v>65785</v>
      </c>
      <c r="J16" s="226">
        <f>SUM(H16:H21)-I16</f>
        <v>0</v>
      </c>
      <c r="K16" s="202">
        <f>K14</f>
        <v>0</v>
      </c>
      <c r="L16" s="223">
        <f>K14</f>
        <v>0</v>
      </c>
      <c r="M16" s="226">
        <f>SUM(K16:K21)-L16</f>
        <v>0</v>
      </c>
      <c r="N16" s="202">
        <f>N14</f>
        <v>0</v>
      </c>
      <c r="O16" s="223">
        <f>N14</f>
        <v>0</v>
      </c>
      <c r="P16" s="226">
        <f>SUM(N16:N21)-O16</f>
        <v>0</v>
      </c>
      <c r="Q16" s="202">
        <f>Q14</f>
        <v>0</v>
      </c>
      <c r="R16" s="155">
        <f>E16+H16+K16+N16+Q16</f>
        <v>129972</v>
      </c>
      <c r="S16" s="125"/>
      <c r="T16" s="196">
        <f>D16-R16</f>
        <v>0</v>
      </c>
    </row>
    <row r="17" spans="1:20" s="66" customFormat="1" ht="12.75">
      <c r="A17" s="95" t="s">
        <v>68</v>
      </c>
      <c r="B17" s="114"/>
      <c r="C17" s="135" t="s">
        <v>76</v>
      </c>
      <c r="D17" s="161">
        <v>0</v>
      </c>
      <c r="E17" s="203">
        <v>0</v>
      </c>
      <c r="F17" s="223"/>
      <c r="G17" s="226"/>
      <c r="H17" s="203">
        <v>0</v>
      </c>
      <c r="I17" s="223"/>
      <c r="J17" s="226"/>
      <c r="K17" s="203">
        <v>0</v>
      </c>
      <c r="L17" s="223"/>
      <c r="M17" s="226"/>
      <c r="N17" s="203">
        <v>0</v>
      </c>
      <c r="O17" s="223"/>
      <c r="P17" s="226"/>
      <c r="Q17" s="203"/>
      <c r="R17" s="155">
        <f aca="true" t="shared" si="2" ref="R17:R23">E17+H17+K17+N17+Q17</f>
        <v>0</v>
      </c>
      <c r="S17" s="125"/>
      <c r="T17" s="197">
        <f aca="true" t="shared" si="3" ref="T17:T23">D17-R17</f>
        <v>0</v>
      </c>
    </row>
    <row r="18" spans="1:20" s="66" customFormat="1" ht="12.75">
      <c r="A18" s="91" t="s">
        <v>31</v>
      </c>
      <c r="B18" s="114"/>
      <c r="C18" s="136" t="s">
        <v>77</v>
      </c>
      <c r="D18" s="163">
        <v>0</v>
      </c>
      <c r="E18" s="203">
        <v>0</v>
      </c>
      <c r="F18" s="224"/>
      <c r="G18" s="226"/>
      <c r="H18" s="203">
        <v>0</v>
      </c>
      <c r="I18" s="224"/>
      <c r="J18" s="226"/>
      <c r="K18" s="203">
        <v>0</v>
      </c>
      <c r="L18" s="224"/>
      <c r="M18" s="226"/>
      <c r="N18" s="203">
        <v>0</v>
      </c>
      <c r="O18" s="224"/>
      <c r="P18" s="226"/>
      <c r="Q18" s="203"/>
      <c r="R18" s="155">
        <f t="shared" si="2"/>
        <v>0</v>
      </c>
      <c r="S18" s="125"/>
      <c r="T18" s="197">
        <f t="shared" si="3"/>
        <v>0</v>
      </c>
    </row>
    <row r="19" spans="1:20" s="66" customFormat="1" ht="12.75">
      <c r="A19" s="91" t="s">
        <v>72</v>
      </c>
      <c r="B19" s="114"/>
      <c r="C19" s="136" t="s">
        <v>78</v>
      </c>
      <c r="D19" s="163">
        <v>0</v>
      </c>
      <c r="E19" s="203">
        <v>0</v>
      </c>
      <c r="F19" s="224"/>
      <c r="G19" s="226"/>
      <c r="H19" s="203">
        <v>0</v>
      </c>
      <c r="I19" s="224"/>
      <c r="J19" s="226"/>
      <c r="K19" s="203">
        <v>0</v>
      </c>
      <c r="L19" s="224"/>
      <c r="M19" s="226"/>
      <c r="N19" s="203">
        <v>0</v>
      </c>
      <c r="O19" s="224"/>
      <c r="P19" s="226"/>
      <c r="Q19" s="203"/>
      <c r="R19" s="155">
        <f>E19+H19+K19+N19+Q19</f>
        <v>0</v>
      </c>
      <c r="S19" s="125"/>
      <c r="T19" s="197">
        <f>D19-R19</f>
        <v>0</v>
      </c>
    </row>
    <row r="20" spans="1:20" s="66" customFormat="1" ht="12.75">
      <c r="A20" s="91" t="s">
        <v>26</v>
      </c>
      <c r="B20" s="114"/>
      <c r="C20" s="136" t="s">
        <v>79</v>
      </c>
      <c r="D20" s="163">
        <v>0</v>
      </c>
      <c r="E20" s="203">
        <v>0</v>
      </c>
      <c r="F20" s="224"/>
      <c r="G20" s="226"/>
      <c r="H20" s="203">
        <v>0</v>
      </c>
      <c r="I20" s="224"/>
      <c r="J20" s="226"/>
      <c r="K20" s="203">
        <v>0</v>
      </c>
      <c r="L20" s="224"/>
      <c r="M20" s="226"/>
      <c r="N20" s="203">
        <v>0</v>
      </c>
      <c r="O20" s="224"/>
      <c r="P20" s="226"/>
      <c r="Q20" s="203"/>
      <c r="R20" s="155">
        <f t="shared" si="2"/>
        <v>0</v>
      </c>
      <c r="S20" s="125"/>
      <c r="T20" s="197">
        <f t="shared" si="3"/>
        <v>0</v>
      </c>
    </row>
    <row r="21" spans="1:20" s="66" customFormat="1" ht="12.75">
      <c r="A21" s="91" t="s">
        <v>70</v>
      </c>
      <c r="B21" s="115"/>
      <c r="C21" s="139" t="s">
        <v>27</v>
      </c>
      <c r="D21" s="164">
        <v>0</v>
      </c>
      <c r="E21" s="203"/>
      <c r="F21" s="225"/>
      <c r="G21" s="227"/>
      <c r="H21" s="203"/>
      <c r="I21" s="225"/>
      <c r="J21" s="227"/>
      <c r="K21" s="203"/>
      <c r="L21" s="225"/>
      <c r="M21" s="227"/>
      <c r="N21" s="203"/>
      <c r="O21" s="225"/>
      <c r="P21" s="227"/>
      <c r="Q21" s="203"/>
      <c r="R21" s="155">
        <f t="shared" si="2"/>
        <v>0</v>
      </c>
      <c r="S21" s="125"/>
      <c r="T21" s="197">
        <f t="shared" si="3"/>
        <v>0</v>
      </c>
    </row>
    <row r="22" spans="1:20" s="66" customFormat="1" ht="13.5" thickBot="1">
      <c r="A22" s="91" t="s">
        <v>32</v>
      </c>
      <c r="B22" s="105"/>
      <c r="C22" s="169" t="s">
        <v>80</v>
      </c>
      <c r="D22" s="163">
        <v>0</v>
      </c>
      <c r="E22" s="203">
        <v>0</v>
      </c>
      <c r="F22" s="176"/>
      <c r="G22" s="177"/>
      <c r="H22" s="203">
        <v>0</v>
      </c>
      <c r="I22" s="176"/>
      <c r="J22" s="177"/>
      <c r="K22" s="203">
        <v>0</v>
      </c>
      <c r="L22" s="176"/>
      <c r="M22" s="177"/>
      <c r="N22" s="203">
        <v>0</v>
      </c>
      <c r="O22" s="176"/>
      <c r="P22" s="177"/>
      <c r="Q22" s="203"/>
      <c r="R22" s="155">
        <f t="shared" si="2"/>
        <v>0</v>
      </c>
      <c r="S22" s="125"/>
      <c r="T22" s="197">
        <f t="shared" si="3"/>
        <v>0</v>
      </c>
    </row>
    <row r="23" spans="1:20" s="66" customFormat="1" ht="13.5" thickBot="1">
      <c r="A23" s="96" t="s">
        <v>74</v>
      </c>
      <c r="B23" s="178"/>
      <c r="C23" s="179" t="s">
        <v>29</v>
      </c>
      <c r="D23" s="164">
        <v>0</v>
      </c>
      <c r="E23" s="205"/>
      <c r="F23" s="180"/>
      <c r="G23" s="181"/>
      <c r="H23" s="205"/>
      <c r="I23" s="180"/>
      <c r="J23" s="181"/>
      <c r="K23" s="205"/>
      <c r="L23" s="180"/>
      <c r="M23" s="181"/>
      <c r="N23" s="205"/>
      <c r="O23" s="180"/>
      <c r="P23" s="181"/>
      <c r="Q23" s="205"/>
      <c r="R23" s="182">
        <f t="shared" si="2"/>
        <v>0</v>
      </c>
      <c r="S23" s="125"/>
      <c r="T23" s="198">
        <f t="shared" si="3"/>
        <v>0</v>
      </c>
    </row>
    <row r="24" spans="1:20" s="66" customFormat="1" ht="12.75">
      <c r="A24" s="183" t="s">
        <v>54</v>
      </c>
      <c r="B24" s="217">
        <v>0.077</v>
      </c>
      <c r="C24" s="218"/>
      <c r="D24" s="184">
        <v>10008.05</v>
      </c>
      <c r="E24" s="206">
        <f>ROUND(E16*$B24/5,2)*5</f>
        <v>4942.4</v>
      </c>
      <c r="F24" s="185">
        <f>ROUND(E16*$B24/5,2)*5</f>
        <v>4942.4</v>
      </c>
      <c r="G24" s="186">
        <f>E24-F24</f>
        <v>0</v>
      </c>
      <c r="H24" s="206">
        <v>5065.5</v>
      </c>
      <c r="I24" s="185">
        <f aca="true" t="shared" si="4" ref="I24:I31">ROUND(H16*$B24/5,2)*5</f>
        <v>5065.45</v>
      </c>
      <c r="J24" s="186">
        <f>H24-I24</f>
        <v>0.0500000000001819</v>
      </c>
      <c r="K24" s="206">
        <f>ROUND(K16*$B24/5,2)*5</f>
        <v>0</v>
      </c>
      <c r="L24" s="185">
        <f aca="true" t="shared" si="5" ref="L24:L31">ROUND(K16*$B24/5,2)*5</f>
        <v>0</v>
      </c>
      <c r="M24" s="186">
        <f>K24-L24</f>
        <v>0</v>
      </c>
      <c r="N24" s="206">
        <f>ROUND(N16*$B24/5,2)*5</f>
        <v>0</v>
      </c>
      <c r="O24" s="185">
        <f aca="true" t="shared" si="6" ref="O24:O31">ROUND(N16*$B24/5,2)*5</f>
        <v>0</v>
      </c>
      <c r="P24" s="186">
        <f>N24-O24</f>
        <v>0</v>
      </c>
      <c r="Q24" s="206"/>
      <c r="R24" s="187">
        <f>E24+H24+K24+N24+Q24</f>
        <v>10007.9</v>
      </c>
      <c r="S24" s="125"/>
      <c r="T24" s="199">
        <f>D24-R24</f>
        <v>0.1499999999996362</v>
      </c>
    </row>
    <row r="25" spans="1:20" s="66" customFormat="1" ht="12.75">
      <c r="A25" s="170" t="s">
        <v>71</v>
      </c>
      <c r="B25" s="213">
        <v>0.08</v>
      </c>
      <c r="C25" s="214"/>
      <c r="D25" s="171">
        <f>D17*B25</f>
        <v>0</v>
      </c>
      <c r="E25" s="203">
        <v>0</v>
      </c>
      <c r="F25" s="172">
        <f aca="true" t="shared" si="7" ref="F24:F31">ROUND(E17*$B25/5,2)*5</f>
        <v>0</v>
      </c>
      <c r="G25" s="173">
        <f>E25-F25</f>
        <v>0</v>
      </c>
      <c r="H25" s="203"/>
      <c r="I25" s="172">
        <f t="shared" si="4"/>
        <v>0</v>
      </c>
      <c r="J25" s="173">
        <f>H25-I25</f>
        <v>0</v>
      </c>
      <c r="K25" s="203"/>
      <c r="L25" s="172">
        <f t="shared" si="5"/>
        <v>0</v>
      </c>
      <c r="M25" s="173">
        <f>K25-L25</f>
        <v>0</v>
      </c>
      <c r="N25" s="203"/>
      <c r="O25" s="172">
        <f t="shared" si="6"/>
        <v>0</v>
      </c>
      <c r="P25" s="173">
        <f>N25-O25</f>
        <v>0</v>
      </c>
      <c r="Q25" s="203"/>
      <c r="R25" s="156">
        <f aca="true" t="shared" si="8" ref="R25:R31">E25+H25+K25+N25+Q25</f>
        <v>0</v>
      </c>
      <c r="S25" s="125"/>
      <c r="T25" s="197">
        <f aca="true" t="shared" si="9" ref="T25:T31">D25-R25</f>
        <v>0</v>
      </c>
    </row>
    <row r="26" spans="1:20" s="66" customFormat="1" ht="12.75">
      <c r="A26" s="84" t="s">
        <v>55</v>
      </c>
      <c r="B26" s="213">
        <v>0.025</v>
      </c>
      <c r="C26" s="214"/>
      <c r="D26" s="160">
        <f>ROUND(D18*$B26/5,2)*5</f>
        <v>0</v>
      </c>
      <c r="E26" s="203">
        <v>0</v>
      </c>
      <c r="F26" s="80">
        <f t="shared" si="7"/>
        <v>0</v>
      </c>
      <c r="G26" s="188">
        <f aca="true" t="shared" si="10" ref="G26:G31">E26-F26</f>
        <v>0</v>
      </c>
      <c r="H26" s="203">
        <f>ROUND(H18*$B26/5,2)*5</f>
        <v>0</v>
      </c>
      <c r="I26" s="80">
        <f t="shared" si="4"/>
        <v>0</v>
      </c>
      <c r="J26" s="188">
        <f aca="true" t="shared" si="11" ref="J26:J31">H26-I26</f>
        <v>0</v>
      </c>
      <c r="K26" s="203">
        <f>ROUND(K18*$B26/5,2)*5</f>
        <v>0</v>
      </c>
      <c r="L26" s="80">
        <f t="shared" si="5"/>
        <v>0</v>
      </c>
      <c r="M26" s="188">
        <f aca="true" t="shared" si="12" ref="M26:M31">K26-L26</f>
        <v>0</v>
      </c>
      <c r="N26" s="203">
        <f>ROUND(N18*$B26/5,2)*5</f>
        <v>0</v>
      </c>
      <c r="O26" s="80">
        <f t="shared" si="6"/>
        <v>0</v>
      </c>
      <c r="P26" s="188">
        <f aca="true" t="shared" si="13" ref="P26:P31">N26-O26</f>
        <v>0</v>
      </c>
      <c r="Q26" s="203"/>
      <c r="R26" s="156">
        <f t="shared" si="8"/>
        <v>0</v>
      </c>
      <c r="S26" s="125"/>
      <c r="T26" s="197">
        <f t="shared" si="9"/>
        <v>0</v>
      </c>
    </row>
    <row r="27" spans="1:20" s="66" customFormat="1" ht="12.75">
      <c r="A27" s="84" t="s">
        <v>73</v>
      </c>
      <c r="B27" s="213">
        <v>0.025</v>
      </c>
      <c r="C27" s="214"/>
      <c r="D27" s="160">
        <f>ROUND(D19*$B27/5,2)*5</f>
        <v>0</v>
      </c>
      <c r="E27" s="203">
        <v>0</v>
      </c>
      <c r="F27" s="80">
        <f t="shared" si="7"/>
        <v>0</v>
      </c>
      <c r="G27" s="188">
        <f t="shared" si="10"/>
        <v>0</v>
      </c>
      <c r="H27" s="203"/>
      <c r="I27" s="80">
        <f t="shared" si="4"/>
        <v>0</v>
      </c>
      <c r="J27" s="188">
        <f t="shared" si="11"/>
        <v>0</v>
      </c>
      <c r="K27" s="203"/>
      <c r="L27" s="80">
        <f t="shared" si="5"/>
        <v>0</v>
      </c>
      <c r="M27" s="188">
        <f t="shared" si="12"/>
        <v>0</v>
      </c>
      <c r="N27" s="203"/>
      <c r="O27" s="80">
        <f t="shared" si="6"/>
        <v>0</v>
      </c>
      <c r="P27" s="188">
        <f t="shared" si="13"/>
        <v>0</v>
      </c>
      <c r="Q27" s="203"/>
      <c r="R27" s="156">
        <f t="shared" si="8"/>
        <v>0</v>
      </c>
      <c r="S27" s="125"/>
      <c r="T27" s="197">
        <f t="shared" si="9"/>
        <v>0</v>
      </c>
    </row>
    <row r="28" spans="1:20" s="66" customFormat="1" ht="12.75">
      <c r="A28" s="84" t="s">
        <v>56</v>
      </c>
      <c r="B28" s="213">
        <v>0.037</v>
      </c>
      <c r="C28" s="214"/>
      <c r="D28" s="160">
        <f>ROUND(D20*$B28/5,2)*5</f>
        <v>0</v>
      </c>
      <c r="E28" s="203">
        <v>0</v>
      </c>
      <c r="F28" s="80">
        <f t="shared" si="7"/>
        <v>0</v>
      </c>
      <c r="G28" s="188">
        <f t="shared" si="10"/>
        <v>0</v>
      </c>
      <c r="H28" s="203">
        <f>ROUND(H20*$B28/5,2)*5</f>
        <v>0</v>
      </c>
      <c r="I28" s="80">
        <f t="shared" si="4"/>
        <v>0</v>
      </c>
      <c r="J28" s="188">
        <f t="shared" si="11"/>
        <v>0</v>
      </c>
      <c r="K28" s="203">
        <f>ROUND(K20*$B28/5,2)*5</f>
        <v>0</v>
      </c>
      <c r="L28" s="80">
        <f t="shared" si="5"/>
        <v>0</v>
      </c>
      <c r="M28" s="188">
        <f t="shared" si="12"/>
        <v>0</v>
      </c>
      <c r="N28" s="203">
        <f>ROUND(N20*$B28/5,2)*5</f>
        <v>0</v>
      </c>
      <c r="O28" s="80">
        <f t="shared" si="6"/>
        <v>0</v>
      </c>
      <c r="P28" s="188">
        <f t="shared" si="13"/>
        <v>0</v>
      </c>
      <c r="Q28" s="203"/>
      <c r="R28" s="156">
        <f t="shared" si="8"/>
        <v>0</v>
      </c>
      <c r="S28" s="125"/>
      <c r="T28" s="197">
        <f t="shared" si="9"/>
        <v>0</v>
      </c>
    </row>
    <row r="29" spans="1:20" s="66" customFormat="1" ht="12.75">
      <c r="A29" s="84" t="s">
        <v>89</v>
      </c>
      <c r="B29" s="213">
        <v>0.038</v>
      </c>
      <c r="C29" s="214"/>
      <c r="D29" s="160">
        <f>D21*B29</f>
        <v>0</v>
      </c>
      <c r="E29" s="203">
        <v>0</v>
      </c>
      <c r="F29" s="80">
        <f t="shared" si="7"/>
        <v>0</v>
      </c>
      <c r="G29" s="188">
        <f t="shared" si="10"/>
        <v>0</v>
      </c>
      <c r="H29" s="203"/>
      <c r="I29" s="80">
        <f t="shared" si="4"/>
        <v>0</v>
      </c>
      <c r="J29" s="188">
        <f t="shared" si="11"/>
        <v>0</v>
      </c>
      <c r="K29" s="203"/>
      <c r="L29" s="80">
        <f t="shared" si="5"/>
        <v>0</v>
      </c>
      <c r="M29" s="188">
        <f t="shared" si="12"/>
        <v>0</v>
      </c>
      <c r="N29" s="203"/>
      <c r="O29" s="80">
        <f t="shared" si="6"/>
        <v>0</v>
      </c>
      <c r="P29" s="188">
        <f t="shared" si="13"/>
        <v>0</v>
      </c>
      <c r="Q29" s="203"/>
      <c r="R29" s="156">
        <f t="shared" si="8"/>
        <v>0</v>
      </c>
      <c r="S29" s="125"/>
      <c r="T29" s="197">
        <f t="shared" si="9"/>
        <v>0</v>
      </c>
    </row>
    <row r="30" spans="1:20" s="66" customFormat="1" ht="12.75">
      <c r="A30" s="84" t="s">
        <v>28</v>
      </c>
      <c r="B30" s="213">
        <v>0.077</v>
      </c>
      <c r="C30" s="214"/>
      <c r="D30" s="160">
        <f>ROUND(D22*$B30/5,2)*5</f>
        <v>0</v>
      </c>
      <c r="E30" s="203">
        <v>0</v>
      </c>
      <c r="F30" s="81">
        <f t="shared" si="7"/>
        <v>0</v>
      </c>
      <c r="G30" s="188">
        <f t="shared" si="10"/>
        <v>0</v>
      </c>
      <c r="H30" s="203">
        <f>ROUND(H22*$B30/5,2)*5</f>
        <v>0</v>
      </c>
      <c r="I30" s="81">
        <f t="shared" si="4"/>
        <v>0</v>
      </c>
      <c r="J30" s="188">
        <f t="shared" si="11"/>
        <v>0</v>
      </c>
      <c r="K30" s="203">
        <f>ROUND(K22*$B30/5,2)*5</f>
        <v>0</v>
      </c>
      <c r="L30" s="81">
        <f t="shared" si="5"/>
        <v>0</v>
      </c>
      <c r="M30" s="188">
        <f t="shared" si="12"/>
        <v>0</v>
      </c>
      <c r="N30" s="203">
        <f>ROUND(N22*$B30/5,2)*5</f>
        <v>0</v>
      </c>
      <c r="O30" s="81">
        <f t="shared" si="6"/>
        <v>0</v>
      </c>
      <c r="P30" s="188">
        <f t="shared" si="13"/>
        <v>0</v>
      </c>
      <c r="Q30" s="203"/>
      <c r="R30" s="156">
        <f t="shared" si="8"/>
        <v>0</v>
      </c>
      <c r="S30" s="125"/>
      <c r="T30" s="197">
        <f t="shared" si="9"/>
        <v>0</v>
      </c>
    </row>
    <row r="31" spans="1:20" s="66" customFormat="1" ht="12.75">
      <c r="A31" s="84" t="s">
        <v>69</v>
      </c>
      <c r="B31" s="215">
        <v>0.08</v>
      </c>
      <c r="C31" s="216"/>
      <c r="D31" s="160">
        <f>ROUND(D23*$B31/5,2)*5</f>
        <v>0</v>
      </c>
      <c r="E31" s="204">
        <v>0</v>
      </c>
      <c r="F31" s="81">
        <f t="shared" si="7"/>
        <v>0</v>
      </c>
      <c r="G31" s="189">
        <f t="shared" si="10"/>
        <v>0</v>
      </c>
      <c r="H31" s="204"/>
      <c r="I31" s="81">
        <f t="shared" si="4"/>
        <v>0</v>
      </c>
      <c r="J31" s="189">
        <f t="shared" si="11"/>
        <v>0</v>
      </c>
      <c r="K31" s="204"/>
      <c r="L31" s="81">
        <f t="shared" si="5"/>
        <v>0</v>
      </c>
      <c r="M31" s="189">
        <f t="shared" si="12"/>
        <v>0</v>
      </c>
      <c r="N31" s="204"/>
      <c r="O31" s="81">
        <f t="shared" si="6"/>
        <v>0</v>
      </c>
      <c r="P31" s="189">
        <f t="shared" si="13"/>
        <v>0</v>
      </c>
      <c r="Q31" s="204"/>
      <c r="R31" s="174">
        <f t="shared" si="8"/>
        <v>0</v>
      </c>
      <c r="S31" s="125"/>
      <c r="T31" s="200">
        <f t="shared" si="9"/>
        <v>0</v>
      </c>
    </row>
    <row r="32" spans="1:20" s="67" customFormat="1" ht="12.75">
      <c r="A32" s="93" t="s">
        <v>33</v>
      </c>
      <c r="B32" s="106"/>
      <c r="C32" s="138" t="s">
        <v>34</v>
      </c>
      <c r="D32" s="141">
        <f>SUM(D24:D31)</f>
        <v>10008.05</v>
      </c>
      <c r="E32" s="116">
        <f>SUM(E24:E31)</f>
        <v>4942.4</v>
      </c>
      <c r="F32" s="82">
        <f>SUM(F24:F31)</f>
        <v>4942.4</v>
      </c>
      <c r="G32" s="83">
        <f>SUM(G24:G31)</f>
        <v>0</v>
      </c>
      <c r="H32" s="116">
        <f>SUM(H24:H31)</f>
        <v>5065.5</v>
      </c>
      <c r="I32" s="82">
        <f>SUM(I24:I30)</f>
        <v>5065.45</v>
      </c>
      <c r="J32" s="83">
        <f>SUM(J24:J30)</f>
        <v>0.0500000000001819</v>
      </c>
      <c r="K32" s="116">
        <f>SUM(K24:K31)</f>
        <v>0</v>
      </c>
      <c r="L32" s="82">
        <f>SUM(L24:L30)</f>
        <v>0</v>
      </c>
      <c r="M32" s="83">
        <f>SUM(M24:M30)</f>
        <v>0</v>
      </c>
      <c r="N32" s="116">
        <f>SUM(N24:N31)</f>
        <v>0</v>
      </c>
      <c r="O32" s="82">
        <f>SUM(O24:O30)</f>
        <v>0</v>
      </c>
      <c r="P32" s="83">
        <f>SUM(P24:P30)</f>
        <v>0</v>
      </c>
      <c r="Q32" s="175">
        <f>SUM(Q24:Q31)</f>
        <v>0</v>
      </c>
      <c r="R32" s="117">
        <f>E32+H32+K32+N32+Q32</f>
        <v>10007.9</v>
      </c>
      <c r="S32" s="128"/>
      <c r="T32" s="124">
        <f>D32-R32</f>
        <v>0.1499999999996362</v>
      </c>
    </row>
    <row r="33" spans="1:20" s="68" customFormat="1" ht="3.75" customHeight="1">
      <c r="A33" s="94"/>
      <c r="B33" s="109"/>
      <c r="C33" s="121"/>
      <c r="D33" s="142"/>
      <c r="E33" s="110"/>
      <c r="F33" s="75"/>
      <c r="G33" s="76"/>
      <c r="H33" s="110"/>
      <c r="I33" s="78"/>
      <c r="J33" s="79"/>
      <c r="K33" s="110"/>
      <c r="L33" s="78"/>
      <c r="M33" s="79"/>
      <c r="N33" s="110"/>
      <c r="O33" s="78"/>
      <c r="P33" s="79"/>
      <c r="Q33" s="118"/>
      <c r="R33" s="77"/>
      <c r="S33" s="128"/>
      <c r="T33" s="123"/>
    </row>
    <row r="34" spans="1:20" s="66" customFormat="1" ht="12.75">
      <c r="A34" s="95" t="s">
        <v>81</v>
      </c>
      <c r="B34" s="113"/>
      <c r="C34" s="135" t="s">
        <v>43</v>
      </c>
      <c r="D34" s="161">
        <v>-4088.1</v>
      </c>
      <c r="E34" s="202">
        <v>-2308.95</v>
      </c>
      <c r="F34" s="69"/>
      <c r="G34" s="70"/>
      <c r="H34" s="202">
        <v>-1779.15</v>
      </c>
      <c r="I34" s="69"/>
      <c r="J34" s="70"/>
      <c r="K34" s="202"/>
      <c r="L34" s="69"/>
      <c r="M34" s="70"/>
      <c r="N34" s="202"/>
      <c r="O34" s="69"/>
      <c r="P34" s="70"/>
      <c r="Q34" s="202"/>
      <c r="R34" s="155">
        <f>E34+H34+K34+N34+Q34</f>
        <v>-4088.1</v>
      </c>
      <c r="S34" s="125"/>
      <c r="T34" s="196">
        <f>D34-R34</f>
        <v>0</v>
      </c>
    </row>
    <row r="35" spans="1:20" s="66" customFormat="1" ht="12.75">
      <c r="A35" s="96" t="s">
        <v>82</v>
      </c>
      <c r="B35" s="115"/>
      <c r="C35" s="139" t="s">
        <v>44</v>
      </c>
      <c r="D35" s="164">
        <v>-2812.7</v>
      </c>
      <c r="E35" s="203">
        <v>-1344.55</v>
      </c>
      <c r="F35" s="71"/>
      <c r="G35" s="72"/>
      <c r="H35" s="203">
        <v>-1468.15</v>
      </c>
      <c r="I35" s="71"/>
      <c r="J35" s="72"/>
      <c r="K35" s="203"/>
      <c r="L35" s="71"/>
      <c r="M35" s="72"/>
      <c r="N35" s="203"/>
      <c r="O35" s="71"/>
      <c r="P35" s="72"/>
      <c r="Q35" s="203"/>
      <c r="R35" s="156">
        <f>E35+H35+K35+N35+Q35</f>
        <v>-2812.7</v>
      </c>
      <c r="S35" s="125"/>
      <c r="T35" s="197">
        <f>D35-R35</f>
        <v>0</v>
      </c>
    </row>
    <row r="36" spans="1:20" s="66" customFormat="1" ht="12.75">
      <c r="A36" s="96" t="s">
        <v>83</v>
      </c>
      <c r="B36" s="115"/>
      <c r="C36" s="139" t="s">
        <v>84</v>
      </c>
      <c r="D36" s="164"/>
      <c r="E36" s="203"/>
      <c r="F36" s="71"/>
      <c r="G36" s="72"/>
      <c r="H36" s="203"/>
      <c r="I36" s="71"/>
      <c r="J36" s="72"/>
      <c r="K36" s="203"/>
      <c r="L36" s="71"/>
      <c r="M36" s="72"/>
      <c r="N36" s="203"/>
      <c r="O36" s="71"/>
      <c r="P36" s="72"/>
      <c r="Q36" s="203"/>
      <c r="R36" s="156"/>
      <c r="S36" s="125"/>
      <c r="T36" s="197"/>
    </row>
    <row r="37" spans="1:20" s="66" customFormat="1" ht="12.75">
      <c r="A37" s="96" t="s">
        <v>85</v>
      </c>
      <c r="B37" s="115"/>
      <c r="C37" s="139" t="s">
        <v>86</v>
      </c>
      <c r="D37" s="164"/>
      <c r="E37" s="203"/>
      <c r="F37" s="71"/>
      <c r="G37" s="72"/>
      <c r="H37" s="203"/>
      <c r="I37" s="71"/>
      <c r="J37" s="72"/>
      <c r="K37" s="203"/>
      <c r="L37" s="71"/>
      <c r="M37" s="72"/>
      <c r="N37" s="203"/>
      <c r="O37" s="71"/>
      <c r="P37" s="72"/>
      <c r="Q37" s="203"/>
      <c r="R37" s="156"/>
      <c r="S37" s="125"/>
      <c r="T37" s="197"/>
    </row>
    <row r="38" spans="1:20" s="66" customFormat="1" ht="12.75">
      <c r="A38" s="91" t="s">
        <v>88</v>
      </c>
      <c r="B38" s="114"/>
      <c r="C38" s="136" t="s">
        <v>87</v>
      </c>
      <c r="D38" s="163">
        <v>0</v>
      </c>
      <c r="E38" s="205">
        <v>0</v>
      </c>
      <c r="F38" s="71"/>
      <c r="G38" s="72"/>
      <c r="H38" s="205"/>
      <c r="I38" s="71"/>
      <c r="J38" s="72"/>
      <c r="K38" s="205"/>
      <c r="L38" s="71"/>
      <c r="M38" s="72"/>
      <c r="N38" s="205"/>
      <c r="O38" s="71"/>
      <c r="P38" s="72"/>
      <c r="Q38" s="205"/>
      <c r="R38" s="156">
        <f>E38+H38+K38+N38+Q38</f>
        <v>0</v>
      </c>
      <c r="S38" s="125"/>
      <c r="T38" s="198">
        <f>D38-R38</f>
        <v>0</v>
      </c>
    </row>
    <row r="39" spans="1:20" s="67" customFormat="1" ht="12.75">
      <c r="A39" s="93" t="s">
        <v>36</v>
      </c>
      <c r="B39" s="106"/>
      <c r="C39" s="138"/>
      <c r="D39" s="141">
        <f>SUM(D34:D38)</f>
        <v>-6900.799999999999</v>
      </c>
      <c r="E39" s="107">
        <f>SUM(E34:E38)</f>
        <v>-3653.5</v>
      </c>
      <c r="F39" s="73"/>
      <c r="G39" s="74"/>
      <c r="H39" s="107">
        <f>SUM(H34:H38)</f>
        <v>-3247.3</v>
      </c>
      <c r="I39" s="73"/>
      <c r="J39" s="74"/>
      <c r="K39" s="107">
        <f>SUM(K34:K38)</f>
        <v>0</v>
      </c>
      <c r="L39" s="73"/>
      <c r="M39" s="74"/>
      <c r="N39" s="107">
        <f>SUM(N34:N38)</f>
        <v>0</v>
      </c>
      <c r="O39" s="73"/>
      <c r="P39" s="74"/>
      <c r="Q39" s="107">
        <f>SUM(Q34:Q38)</f>
        <v>0</v>
      </c>
      <c r="R39" s="117">
        <f>SUM(R34:R38)</f>
        <v>-6900.799999999999</v>
      </c>
      <c r="S39" s="128"/>
      <c r="T39" s="117">
        <f>D39-R39</f>
        <v>0</v>
      </c>
    </row>
    <row r="40" spans="1:20" s="122" customFormat="1" ht="3.75" customHeight="1">
      <c r="A40" s="112"/>
      <c r="B40" s="112"/>
      <c r="C40" s="12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9"/>
      <c r="T40" s="111"/>
    </row>
    <row r="41" spans="1:20" s="67" customFormat="1" ht="15.75" customHeight="1" thickBot="1">
      <c r="A41" s="143" t="s">
        <v>1</v>
      </c>
      <c r="B41" s="144"/>
      <c r="C41" s="145" t="s">
        <v>61</v>
      </c>
      <c r="D41" s="146">
        <f>D32+D39</f>
        <v>3107.25</v>
      </c>
      <c r="E41" s="147">
        <f>+E32+E39</f>
        <v>1288.8999999999996</v>
      </c>
      <c r="F41" s="190">
        <f>+F32+E39</f>
        <v>1288.8999999999996</v>
      </c>
      <c r="G41" s="191">
        <f>+G32+E39</f>
        <v>-3653.5</v>
      </c>
      <c r="H41" s="147">
        <f>+H32+H39</f>
        <v>1818.1999999999998</v>
      </c>
      <c r="I41" s="190">
        <f>+I32+H39</f>
        <v>1818.1499999999996</v>
      </c>
      <c r="J41" s="191">
        <f>+J32+H39</f>
        <v>-3247.25</v>
      </c>
      <c r="K41" s="147">
        <f>+K32+K39</f>
        <v>0</v>
      </c>
      <c r="L41" s="190">
        <f>+L32+K39</f>
        <v>0</v>
      </c>
      <c r="M41" s="191">
        <f>+M32+K39</f>
        <v>0</v>
      </c>
      <c r="N41" s="147">
        <f>+N32+N39</f>
        <v>0</v>
      </c>
      <c r="O41" s="190">
        <f>+O32+N39</f>
        <v>0</v>
      </c>
      <c r="P41" s="191">
        <f>+P32+N39</f>
        <v>0</v>
      </c>
      <c r="Q41" s="151">
        <f>Q32+Q39</f>
        <v>0</v>
      </c>
      <c r="R41" s="157">
        <f>R32+R39</f>
        <v>3107.1000000000004</v>
      </c>
      <c r="S41" s="129"/>
      <c r="T41" s="201">
        <f>D41-R41</f>
        <v>0.1499999999996362</v>
      </c>
    </row>
    <row r="42" s="55" customFormat="1" ht="12">
      <c r="S42" s="130"/>
    </row>
    <row r="43" spans="1:19" s="193" customFormat="1" ht="11.25">
      <c r="A43" s="192" t="str">
        <f>Umsatz_JR!A34</f>
        <v>Bauma, 27.8.2019/rk</v>
      </c>
      <c r="B43" s="192"/>
      <c r="S43" s="88"/>
    </row>
    <row r="44" spans="9:19" s="193" customFormat="1" ht="3" customHeight="1">
      <c r="I44" s="194"/>
      <c r="S44" s="88"/>
    </row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</sheetData>
  <sheetProtection/>
  <mergeCells count="20">
    <mergeCell ref="T4:T6"/>
    <mergeCell ref="Q5:Q6"/>
    <mergeCell ref="F16:F21"/>
    <mergeCell ref="G16:G21"/>
    <mergeCell ref="I16:I21"/>
    <mergeCell ref="J16:J21"/>
    <mergeCell ref="B7:B8"/>
    <mergeCell ref="D4:D5"/>
    <mergeCell ref="L16:L21"/>
    <mergeCell ref="M16:M21"/>
    <mergeCell ref="O16:O21"/>
    <mergeCell ref="P16:P21"/>
    <mergeCell ref="B30:C30"/>
    <mergeCell ref="B31:C31"/>
    <mergeCell ref="B24:C24"/>
    <mergeCell ref="B25:C25"/>
    <mergeCell ref="B26:C26"/>
    <mergeCell ref="B27:C27"/>
    <mergeCell ref="B28:C28"/>
    <mergeCell ref="B29:C29"/>
  </mergeCells>
  <printOptions/>
  <pageMargins left="0.35433070866141736" right="0.35433070866141736" top="0.62" bottom="0.15748031496062992" header="0.3937007874015748" footer="0.2362204724409449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Hegelbach</dc:creator>
  <cp:keywords/>
  <dc:description/>
  <cp:lastModifiedBy>Remo Keist</cp:lastModifiedBy>
  <cp:lastPrinted>2019-08-27T11:52:48Z</cp:lastPrinted>
  <dcterms:created xsi:type="dcterms:W3CDTF">1999-03-04T11:13:25Z</dcterms:created>
  <dcterms:modified xsi:type="dcterms:W3CDTF">2019-12-23T11:20:57Z</dcterms:modified>
  <cp:category/>
  <cp:version/>
  <cp:contentType/>
  <cp:contentStatus/>
</cp:coreProperties>
</file>